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0" windowWidth="15100" windowHeight="9060" activeTab="0"/>
  </bookViews>
  <sheets>
    <sheet name="V7" sheetId="1" r:id="rId1"/>
    <sheet name="V7 Special &amp; Ambo" sheetId="2" r:id="rId2"/>
    <sheet name="Eldo, 850GT &amp; 850-T" sheetId="3" r:id="rId3"/>
    <sheet name="Eldo, 850GT &amp; 850-T (sidecar)" sheetId="4" r:id="rId4"/>
    <sheet name="Early V7 Sport" sheetId="5" r:id="rId5"/>
    <sheet name="V7 Sport &amp; 750S" sheetId="6" r:id="rId6"/>
    <sheet name="T3,1000SP, LM1-4, etc." sheetId="7" r:id="rId7"/>
    <sheet name="Early Cal III Cruisers" sheetId="8" r:id="rId8"/>
    <sheet name="Cal 1100, EV, Bassa, Jackal" sheetId="9" r:id="rId9"/>
    <sheet name="Swiss Daytona RS &amp; Centauro" sheetId="10" r:id="rId10"/>
    <sheet name="Close Ratio Racing v1" sheetId="11" r:id="rId11"/>
    <sheet name="Close Ratio Racing v2)" sheetId="12" r:id="rId12"/>
    <sheet name="Close Ratio Racing v3" sheetId="13" r:id="rId13"/>
    <sheet name="Close Ratio Racing v4" sheetId="14" r:id="rId14"/>
    <sheet name="LeMans IV SE &amp; Late LeMans V" sheetId="15" r:id="rId15"/>
    <sheet name="Sport 1100s &amp; Daytonas" sheetId="16" r:id="rId16"/>
    <sheet name="Sport 1100s &amp; Daytonas (alt)" sheetId="17" r:id="rId17"/>
    <sheet name="Centauro (non Swiss)" sheetId="18" r:id="rId18"/>
    <sheet name="Quota 1100" sheetId="19" r:id="rId19"/>
    <sheet name="V11 Sport" sheetId="20" r:id="rId20"/>
  </sheets>
  <definedNames/>
  <calcPr fullCalcOnLoad="1"/>
</workbook>
</file>

<file path=xl/sharedStrings.xml><?xml version="1.0" encoding="utf-8"?>
<sst xmlns="http://schemas.openxmlformats.org/spreadsheetml/2006/main" count="678" uniqueCount="42">
  <si>
    <t>Note: Only enter data in the yellow blocks.</t>
  </si>
  <si>
    <t>Speed in Gear (mile/hr)</t>
  </si>
  <si>
    <t>RPM</t>
  </si>
  <si>
    <t>1st</t>
  </si>
  <si>
    <t>2nd</t>
  </si>
  <si>
    <t>3rd</t>
  </si>
  <si>
    <t>4th</t>
  </si>
  <si>
    <t>5th</t>
  </si>
  <si>
    <t>Primary</t>
  </si>
  <si>
    <t>Gear</t>
  </si>
  <si>
    <t>Overall</t>
  </si>
  <si>
    <t>Rear Tire Size</t>
  </si>
  <si>
    <t>Width (mm)</t>
  </si>
  <si>
    <t>Aspect Ratio</t>
  </si>
  <si>
    <t>Tire Dia (in)</t>
  </si>
  <si>
    <t>Tire Circ (in)</t>
  </si>
  <si>
    <t>6th</t>
  </si>
  <si>
    <t>Tooth Count</t>
  </si>
  <si>
    <t>Ratio</t>
  </si>
  <si>
    <t>/</t>
  </si>
  <si>
    <t>Final</t>
  </si>
  <si>
    <t>V11 Sport - Speed vs RPM</t>
  </si>
  <si>
    <t>Wheel Diameter (in)</t>
  </si>
  <si>
    <t>V7 - Speed vs RPM</t>
  </si>
  <si>
    <t>Eldo, 850GT &amp; 850-T - Speed vs RPM</t>
  </si>
  <si>
    <t>V7 Special &amp; Ambo - Speed vs RPM</t>
  </si>
  <si>
    <t>Eldo, 850GT &amp; 850-T (sidecar gearing) - Speed vs RPM</t>
  </si>
  <si>
    <t>Early V7 Sport - Speed vs RPM</t>
  </si>
  <si>
    <t>V7 Sport &amp; 750S - Speed vs RPM</t>
  </si>
  <si>
    <t>T3, 1000SP, G5, T4, Cal II, SPII &amp; III, LeMans I-IV (except LM IV SE, late LM V &amp; some LeMans I), Quota 1000, T5, S3, Cal IIIs (except pre 91 cruisers), Mille GT, Strada 1000, Cal 1000 &amp; 1000S  - Speed vs RPM</t>
  </si>
  <si>
    <t>Early Cal III Cruisers  - Speed vs RPM</t>
  </si>
  <si>
    <t>Cal 1100, EV, Bassa, Jackal  - Speed vs RPM</t>
  </si>
  <si>
    <t>Swiss Daytona RS &amp; Centauro - Speed vs RPM</t>
  </si>
  <si>
    <t>Close Ratio Racing v1 - Speed vs RPM</t>
  </si>
  <si>
    <t>Close Ratio Racing v2 - Speed vs RPM</t>
  </si>
  <si>
    <t>Close Ratio Racing v3 - Speed vs RPM</t>
  </si>
  <si>
    <t>Close Ratio Racing v4 - Speed vs RPM</t>
  </si>
  <si>
    <t>LeMans IV SE &amp; Late LeMans V - Speed vs RPM</t>
  </si>
  <si>
    <t>Sport 1100s &amp; Daytonas - Speed vs RPM</t>
  </si>
  <si>
    <t>Centauro (non Swiss) - Speed vs RPM</t>
  </si>
  <si>
    <t>Sport 1100s &amp; Daytonas (7/33 alternate gearing) - Speed vs RPM</t>
  </si>
  <si>
    <t>Quota 1100 - Speed vs RPM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</si>
</sst>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</numFmts>
  <fonts count="3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wrapText="1"/>
    </xf>
    <xf numFmtId="2" fontId="0" fillId="0" borderId="0" xfId="0" applyNumberFormat="1" applyAlignment="1">
      <alignment/>
    </xf>
    <xf numFmtId="0" fontId="0" fillId="2" borderId="0" xfId="0" applyFill="1" applyAlignment="1" applyProtection="1">
      <alignment/>
      <protection locked="0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horizontal="centerContinuous" wrapText="1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center"/>
    </xf>
    <xf numFmtId="1" fontId="0" fillId="0" borderId="0" xfId="0" applyNumberForma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64" fontId="0" fillId="0" borderId="0" xfId="0" applyNumberForma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Continuous"/>
    </xf>
    <xf numFmtId="1" fontId="0" fillId="0" borderId="0" xfId="0" applyNumberFormat="1" applyFill="1" applyAlignment="1" applyProtection="1">
      <alignment horizontal="left"/>
      <protection locked="0"/>
    </xf>
    <xf numFmtId="0" fontId="2" fillId="0" borderId="0" xfId="0" applyFont="1" applyAlignment="1">
      <alignment horizontal="centerContinuous" wrapText="1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75"/>
  <sheetViews>
    <sheetView tabSelected="1" zoomScale="75" zoomScaleNormal="75" workbookViewId="0" topLeftCell="A1">
      <selection activeCell="N16" sqref="N16:N18"/>
    </sheetView>
  </sheetViews>
  <sheetFormatPr defaultColWidth="11.421875" defaultRowHeight="12.75"/>
  <cols>
    <col min="1" max="1" width="10.00390625" style="0" customWidth="1"/>
    <col min="2" max="2" width="12.7109375" style="0" customWidth="1"/>
    <col min="3" max="5" width="8.8515625" style="0" customWidth="1"/>
    <col min="6" max="7" width="0" style="0" hidden="1" customWidth="1"/>
    <col min="8" max="8" width="4.00390625" style="0" customWidth="1"/>
    <col min="9" max="10" width="8.8515625" style="0" customWidth="1"/>
    <col min="11" max="13" width="4.28125" style="0" customWidth="1"/>
    <col min="14" max="15" width="9.7109375" style="0" customWidth="1"/>
    <col min="16" max="16384" width="8.8515625" style="0" customWidth="1"/>
  </cols>
  <sheetData>
    <row r="1" spans="2:7" ht="15">
      <c r="B1" s="10" t="s">
        <v>23</v>
      </c>
      <c r="C1" s="10"/>
      <c r="D1" s="10"/>
      <c r="E1" s="10"/>
      <c r="F1" s="10"/>
      <c r="G1" s="10"/>
    </row>
    <row r="2" spans="1:7" ht="12">
      <c r="A2" s="8" t="s">
        <v>0</v>
      </c>
      <c r="B2" s="9"/>
      <c r="C2" s="9"/>
      <c r="D2" s="1"/>
      <c r="E2" s="1"/>
      <c r="F2" s="1"/>
      <c r="G2" s="1"/>
    </row>
    <row r="3" spans="2:7" ht="12">
      <c r="B3" s="1"/>
      <c r="C3" s="1"/>
      <c r="D3" s="1"/>
      <c r="E3" s="1"/>
      <c r="F3" s="1"/>
      <c r="G3" s="1"/>
    </row>
    <row r="5" spans="2:15" ht="12">
      <c r="B5" s="21" t="s">
        <v>1</v>
      </c>
      <c r="C5" s="11"/>
      <c r="D5" s="11"/>
      <c r="E5" s="11"/>
      <c r="F5" s="11"/>
      <c r="G5" s="11"/>
      <c r="J5" s="19" t="s">
        <v>9</v>
      </c>
      <c r="K5" s="24" t="s">
        <v>17</v>
      </c>
      <c r="L5" s="24"/>
      <c r="M5" s="24"/>
      <c r="N5" s="20" t="s">
        <v>18</v>
      </c>
      <c r="O5" s="20" t="s">
        <v>10</v>
      </c>
    </row>
    <row r="6" spans="1:15" ht="12">
      <c r="A6" s="19" t="s">
        <v>2</v>
      </c>
      <c r="B6" s="19" t="s">
        <v>3</v>
      </c>
      <c r="C6" s="19" t="s">
        <v>4</v>
      </c>
      <c r="D6" s="19" t="s">
        <v>5</v>
      </c>
      <c r="E6" s="19" t="s">
        <v>6</v>
      </c>
      <c r="F6" s="19" t="s">
        <v>7</v>
      </c>
      <c r="G6" s="19" t="s">
        <v>16</v>
      </c>
      <c r="J6" t="s">
        <v>8</v>
      </c>
      <c r="K6" s="13">
        <v>16</v>
      </c>
      <c r="L6" s="1" t="s">
        <v>19</v>
      </c>
      <c r="M6" s="14">
        <v>22</v>
      </c>
      <c r="N6" s="15">
        <f>M6/K6</f>
        <v>1.375</v>
      </c>
      <c r="O6" s="1"/>
    </row>
    <row r="7" spans="1:15" ht="12">
      <c r="A7" s="7">
        <v>1000</v>
      </c>
      <c r="B7" s="3">
        <f aca="true" t="shared" si="0" ref="B7:B21">$A7/O$7*$N$21/12/5280*60</f>
        <v>5.143977814909453</v>
      </c>
      <c r="C7" s="3">
        <f aca="true" t="shared" si="1" ref="C7:C21">$A7/O$8*$N$21/12/5280*60</f>
        <v>8.606270574944663</v>
      </c>
      <c r="D7" s="3">
        <f aca="true" t="shared" si="2" ref="D7:D21">$A7/O$9*$N$21/12/5280*60</f>
        <v>12.021457311033815</v>
      </c>
      <c r="E7" s="3">
        <f aca="true" t="shared" si="3" ref="E7:E21">$A7/O$10*$N$21/12/5280*60</f>
        <v>15.300036577679402</v>
      </c>
      <c r="F7" s="3" t="e">
        <f aca="true" t="shared" si="4" ref="F7:F21">$A7/O$11*$N$21/12/5280*60</f>
        <v>#DIV/0!</v>
      </c>
      <c r="G7" s="3" t="e">
        <f aca="true" t="shared" si="5" ref="G7:G21">$A7/O$12*$N$21/12/5280*60</f>
        <v>#DIV/0!</v>
      </c>
      <c r="J7" t="s">
        <v>3</v>
      </c>
      <c r="K7" s="13">
        <v>13</v>
      </c>
      <c r="L7" s="1" t="s">
        <v>19</v>
      </c>
      <c r="M7" s="14">
        <v>29</v>
      </c>
      <c r="N7" s="15">
        <f>M7/K7</f>
        <v>2.230769230769231</v>
      </c>
      <c r="O7" s="15">
        <f>$N$6*N7*$M$11/$K$11</f>
        <v>14.186298076923078</v>
      </c>
    </row>
    <row r="8" spans="1:15" ht="12">
      <c r="A8" s="7">
        <v>1500</v>
      </c>
      <c r="B8" s="3">
        <f t="shared" si="0"/>
        <v>7.715966722364179</v>
      </c>
      <c r="C8" s="3">
        <f t="shared" si="1"/>
        <v>12.909405862416998</v>
      </c>
      <c r="D8" s="3">
        <f t="shared" si="2"/>
        <v>18.032185966550724</v>
      </c>
      <c r="E8" s="3">
        <f t="shared" si="3"/>
        <v>22.950054866519103</v>
      </c>
      <c r="F8" s="3" t="e">
        <f t="shared" si="4"/>
        <v>#DIV/0!</v>
      </c>
      <c r="G8" s="3" t="e">
        <f t="shared" si="5"/>
        <v>#DIV/0!</v>
      </c>
      <c r="J8" t="s">
        <v>4</v>
      </c>
      <c r="K8" s="13">
        <v>18</v>
      </c>
      <c r="L8" s="1" t="s">
        <v>19</v>
      </c>
      <c r="M8" s="14">
        <v>24</v>
      </c>
      <c r="N8" s="15">
        <f>M8/K8</f>
        <v>1.3333333333333333</v>
      </c>
      <c r="O8" s="15">
        <f>$N$6*N8*$M$11/$K$11</f>
        <v>8.479166666666666</v>
      </c>
    </row>
    <row r="9" spans="1:15" ht="12">
      <c r="A9" s="7">
        <v>2000</v>
      </c>
      <c r="B9" s="3">
        <f t="shared" si="0"/>
        <v>10.287955629818907</v>
      </c>
      <c r="C9" s="3">
        <f t="shared" si="1"/>
        <v>17.212541149889326</v>
      </c>
      <c r="D9" s="3">
        <f t="shared" si="2"/>
        <v>24.04291462206763</v>
      </c>
      <c r="E9" s="3">
        <f t="shared" si="3"/>
        <v>30.600073155358803</v>
      </c>
      <c r="F9" s="3" t="e">
        <f t="shared" si="4"/>
        <v>#DIV/0!</v>
      </c>
      <c r="G9" s="3" t="e">
        <f t="shared" si="5"/>
        <v>#DIV/0!</v>
      </c>
      <c r="J9" t="s">
        <v>5</v>
      </c>
      <c r="K9" s="13">
        <v>22</v>
      </c>
      <c r="L9" s="1" t="s">
        <v>19</v>
      </c>
      <c r="M9" s="14">
        <v>21</v>
      </c>
      <c r="N9" s="15">
        <f>M9/K9</f>
        <v>0.9545454545454546</v>
      </c>
      <c r="O9" s="15">
        <f>$N$6*N9*$M$11/$K$11</f>
        <v>6.0703125</v>
      </c>
    </row>
    <row r="10" spans="1:15" ht="12">
      <c r="A10" s="7">
        <v>2500</v>
      </c>
      <c r="B10" s="3">
        <f t="shared" si="0"/>
        <v>12.859944537273634</v>
      </c>
      <c r="C10" s="3">
        <f t="shared" si="1"/>
        <v>21.51567643736166</v>
      </c>
      <c r="D10" s="3">
        <f t="shared" si="2"/>
        <v>30.05364327758454</v>
      </c>
      <c r="E10" s="3">
        <f t="shared" si="3"/>
        <v>38.2500914441985</v>
      </c>
      <c r="F10" s="3" t="e">
        <f t="shared" si="4"/>
        <v>#DIV/0!</v>
      </c>
      <c r="G10" s="3" t="e">
        <f t="shared" si="5"/>
        <v>#DIV/0!</v>
      </c>
      <c r="J10" t="s">
        <v>6</v>
      </c>
      <c r="K10" s="13">
        <v>24</v>
      </c>
      <c r="L10" s="1" t="s">
        <v>19</v>
      </c>
      <c r="M10" s="14">
        <v>18</v>
      </c>
      <c r="N10" s="15">
        <f>M10/K10</f>
        <v>0.75</v>
      </c>
      <c r="O10" s="15">
        <f>$N$6*N10*$M$11/$K$11</f>
        <v>4.76953125</v>
      </c>
    </row>
    <row r="11" spans="1:15" ht="12">
      <c r="A11" s="7">
        <v>3000</v>
      </c>
      <c r="B11" s="3">
        <f t="shared" si="0"/>
        <v>15.431933444728358</v>
      </c>
      <c r="C11" s="3">
        <f t="shared" si="1"/>
        <v>25.818811724833996</v>
      </c>
      <c r="D11" s="3">
        <f t="shared" si="2"/>
        <v>36.06437193310145</v>
      </c>
      <c r="E11" s="3">
        <f t="shared" si="3"/>
        <v>45.90010973303821</v>
      </c>
      <c r="F11" s="3" t="e">
        <f t="shared" si="4"/>
        <v>#DIV/0!</v>
      </c>
      <c r="G11" s="3" t="e">
        <f t="shared" si="5"/>
        <v>#DIV/0!</v>
      </c>
      <c r="J11" t="s">
        <v>20</v>
      </c>
      <c r="K11" s="16">
        <v>8</v>
      </c>
      <c r="L11" s="1" t="s">
        <v>19</v>
      </c>
      <c r="M11" s="16">
        <v>37</v>
      </c>
      <c r="N11" s="15">
        <f>M11/K11</f>
        <v>4.625</v>
      </c>
      <c r="O11" s="15"/>
    </row>
    <row r="12" spans="1:15" ht="12">
      <c r="A12" s="7">
        <v>3500</v>
      </c>
      <c r="B12" s="3">
        <f t="shared" si="0"/>
        <v>18.003922352183086</v>
      </c>
      <c r="C12" s="3">
        <f t="shared" si="1"/>
        <v>30.12194701230633</v>
      </c>
      <c r="D12" s="3">
        <f t="shared" si="2"/>
        <v>42.075100588618355</v>
      </c>
      <c r="E12" s="3">
        <f t="shared" si="3"/>
        <v>53.55012802187791</v>
      </c>
      <c r="F12" s="3" t="e">
        <f t="shared" si="4"/>
        <v>#DIV/0!</v>
      </c>
      <c r="G12" s="3" t="e">
        <f t="shared" si="5"/>
        <v>#DIV/0!</v>
      </c>
      <c r="K12" s="13"/>
      <c r="L12" s="1"/>
      <c r="M12" s="14"/>
      <c r="N12" s="15"/>
      <c r="O12" s="15"/>
    </row>
    <row r="13" spans="1:7" ht="12">
      <c r="A13" s="7">
        <v>4000</v>
      </c>
      <c r="B13" s="3">
        <f t="shared" si="0"/>
        <v>20.575911259637813</v>
      </c>
      <c r="C13" s="3">
        <f t="shared" si="1"/>
        <v>34.42508229977865</v>
      </c>
      <c r="D13" s="3">
        <f t="shared" si="2"/>
        <v>48.08582924413526</v>
      </c>
      <c r="E13" s="3">
        <f t="shared" si="3"/>
        <v>61.20014631071761</v>
      </c>
      <c r="F13" s="3" t="e">
        <f t="shared" si="4"/>
        <v>#DIV/0!</v>
      </c>
      <c r="G13" s="3" t="e">
        <f t="shared" si="5"/>
        <v>#DIV/0!</v>
      </c>
    </row>
    <row r="14" spans="1:15" ht="12">
      <c r="A14" s="7">
        <v>4500</v>
      </c>
      <c r="B14" s="3">
        <f t="shared" si="0"/>
        <v>23.147900167092544</v>
      </c>
      <c r="C14" s="3">
        <f t="shared" si="1"/>
        <v>38.72821758725099</v>
      </c>
      <c r="D14" s="3">
        <f t="shared" si="2"/>
        <v>54.096557899652176</v>
      </c>
      <c r="E14" s="3">
        <f t="shared" si="3"/>
        <v>68.8501645995573</v>
      </c>
      <c r="F14" s="3" t="e">
        <f t="shared" si="4"/>
        <v>#DIV/0!</v>
      </c>
      <c r="G14" s="3" t="e">
        <f t="shared" si="5"/>
        <v>#DIV/0!</v>
      </c>
      <c r="K14" s="13"/>
      <c r="L14" s="1"/>
      <c r="M14" s="14"/>
      <c r="N14" s="15"/>
      <c r="O14" s="15"/>
    </row>
    <row r="15" spans="1:14" ht="12">
      <c r="A15" s="7">
        <v>5000</v>
      </c>
      <c r="B15" s="3">
        <f t="shared" si="0"/>
        <v>25.719889074547268</v>
      </c>
      <c r="C15" s="3">
        <f t="shared" si="1"/>
        <v>43.03135287472332</v>
      </c>
      <c r="D15" s="3">
        <f t="shared" si="2"/>
        <v>60.10728655516908</v>
      </c>
      <c r="E15" s="3">
        <f t="shared" si="3"/>
        <v>76.500182888397</v>
      </c>
      <c r="F15" s="3" t="e">
        <f t="shared" si="4"/>
        <v>#DIV/0!</v>
      </c>
      <c r="G15" s="3" t="e">
        <f t="shared" si="5"/>
        <v>#DIV/0!</v>
      </c>
      <c r="J15" s="25" t="s">
        <v>11</v>
      </c>
      <c r="K15" s="26"/>
      <c r="L15" s="26"/>
      <c r="M15" s="26"/>
      <c r="N15" s="26"/>
    </row>
    <row r="16" spans="1:15" ht="12">
      <c r="A16" s="7">
        <v>5500</v>
      </c>
      <c r="B16" s="3">
        <f t="shared" si="0"/>
        <v>28.291877982001996</v>
      </c>
      <c r="C16" s="3">
        <f t="shared" si="1"/>
        <v>47.334488162195655</v>
      </c>
      <c r="D16" s="3">
        <f t="shared" si="2"/>
        <v>66.118015210686</v>
      </c>
      <c r="E16" s="3">
        <f t="shared" si="3"/>
        <v>84.15020117723671</v>
      </c>
      <c r="F16" s="3" t="e">
        <f t="shared" si="4"/>
        <v>#DIV/0!</v>
      </c>
      <c r="G16" s="3" t="e">
        <f t="shared" si="5"/>
        <v>#DIV/0!</v>
      </c>
      <c r="J16" s="4" t="s">
        <v>12</v>
      </c>
      <c r="K16" s="4"/>
      <c r="M16" s="4"/>
      <c r="N16" s="7">
        <v>110</v>
      </c>
      <c r="O16" s="15"/>
    </row>
    <row r="17" spans="1:14" ht="12">
      <c r="A17" s="7">
        <v>6000</v>
      </c>
      <c r="B17" s="3">
        <f t="shared" si="0"/>
        <v>30.863866889456716</v>
      </c>
      <c r="C17" s="3">
        <f t="shared" si="1"/>
        <v>51.63762344966799</v>
      </c>
      <c r="D17" s="3">
        <f t="shared" si="2"/>
        <v>72.1287438662029</v>
      </c>
      <c r="E17" s="3">
        <f t="shared" si="3"/>
        <v>91.80021946607641</v>
      </c>
      <c r="F17" s="3" t="e">
        <f t="shared" si="4"/>
        <v>#DIV/0!</v>
      </c>
      <c r="G17" s="3" t="e">
        <f t="shared" si="5"/>
        <v>#DIV/0!</v>
      </c>
      <c r="J17" s="4" t="s">
        <v>13</v>
      </c>
      <c r="N17" s="7">
        <v>80</v>
      </c>
    </row>
    <row r="18" spans="1:15" ht="12">
      <c r="A18" s="7">
        <v>6500</v>
      </c>
      <c r="B18" s="3">
        <f t="shared" si="0"/>
        <v>33.43585579691145</v>
      </c>
      <c r="C18" s="3">
        <f t="shared" si="1"/>
        <v>55.94075873714032</v>
      </c>
      <c r="D18" s="3">
        <f t="shared" si="2"/>
        <v>78.13947252171981</v>
      </c>
      <c r="E18" s="3">
        <f t="shared" si="3"/>
        <v>99.45023775491612</v>
      </c>
      <c r="F18" s="3" t="e">
        <f t="shared" si="4"/>
        <v>#DIV/0!</v>
      </c>
      <c r="G18" s="3" t="e">
        <f t="shared" si="5"/>
        <v>#DIV/0!</v>
      </c>
      <c r="J18" t="s">
        <v>22</v>
      </c>
      <c r="N18" s="7">
        <v>18</v>
      </c>
      <c r="O18" s="15"/>
    </row>
    <row r="19" spans="1:15" ht="12">
      <c r="A19" s="7">
        <v>7000</v>
      </c>
      <c r="B19" s="3">
        <f t="shared" si="0"/>
        <v>36.00784470436617</v>
      </c>
      <c r="C19" s="3">
        <f t="shared" si="1"/>
        <v>60.24389402461266</v>
      </c>
      <c r="D19" s="3">
        <f t="shared" si="2"/>
        <v>84.15020117723671</v>
      </c>
      <c r="E19" s="3">
        <f t="shared" si="3"/>
        <v>107.10025604375582</v>
      </c>
      <c r="F19" s="3" t="e">
        <f t="shared" si="4"/>
        <v>#DIV/0!</v>
      </c>
      <c r="G19" s="3" t="e">
        <f t="shared" si="5"/>
        <v>#DIV/0!</v>
      </c>
      <c r="O19" s="1"/>
    </row>
    <row r="20" spans="1:15" ht="12">
      <c r="A20" s="7">
        <v>7500</v>
      </c>
      <c r="B20" s="3">
        <f t="shared" si="0"/>
        <v>38.5798336118209</v>
      </c>
      <c r="C20" s="3">
        <f t="shared" si="1"/>
        <v>64.54702931208497</v>
      </c>
      <c r="D20" s="3">
        <f t="shared" si="2"/>
        <v>90.16092983275361</v>
      </c>
      <c r="E20" s="3">
        <f t="shared" si="3"/>
        <v>114.75027433259552</v>
      </c>
      <c r="F20" s="3" t="e">
        <f t="shared" si="4"/>
        <v>#DIV/0!</v>
      </c>
      <c r="G20" s="3" t="e">
        <f t="shared" si="5"/>
        <v>#DIV/0!</v>
      </c>
      <c r="J20" t="s">
        <v>14</v>
      </c>
      <c r="N20" s="6">
        <f>(N18+2*((N16*N17/100/25.4)-0.2))</f>
        <v>24.529133858267716</v>
      </c>
      <c r="O20" s="1"/>
    </row>
    <row r="21" spans="1:14" ht="12">
      <c r="A21" s="7">
        <v>8000</v>
      </c>
      <c r="B21" s="3">
        <f t="shared" si="0"/>
        <v>41.151822519275626</v>
      </c>
      <c r="C21" s="3">
        <f t="shared" si="1"/>
        <v>68.8501645995573</v>
      </c>
      <c r="D21" s="3">
        <f t="shared" si="2"/>
        <v>96.17165848827052</v>
      </c>
      <c r="E21" s="3">
        <f t="shared" si="3"/>
        <v>122.40029262143521</v>
      </c>
      <c r="F21" s="3" t="e">
        <f t="shared" si="4"/>
        <v>#DIV/0!</v>
      </c>
      <c r="G21" s="3" t="e">
        <f t="shared" si="5"/>
        <v>#DIV/0!</v>
      </c>
      <c r="J21" t="s">
        <v>15</v>
      </c>
      <c r="N21" s="6">
        <f>N20*PI()</f>
        <v>77.06054672805452</v>
      </c>
    </row>
    <row r="22" spans="1:7" ht="12">
      <c r="A22" s="17"/>
      <c r="B22" s="3"/>
      <c r="C22" s="3"/>
      <c r="D22" s="3"/>
      <c r="E22" s="3"/>
      <c r="F22" s="3"/>
      <c r="G22" s="3"/>
    </row>
    <row r="23" spans="1:7" ht="12">
      <c r="A23" s="17"/>
      <c r="B23" s="3"/>
      <c r="C23" s="3"/>
      <c r="D23" s="3"/>
      <c r="E23" s="3"/>
      <c r="F23" s="3"/>
      <c r="G23" s="3"/>
    </row>
    <row r="24" spans="1:17" ht="12">
      <c r="A24" s="3"/>
      <c r="B24" s="3"/>
      <c r="C24" s="3"/>
      <c r="D24" s="3"/>
      <c r="E24" s="3"/>
      <c r="F24" s="3"/>
      <c r="G24" s="3"/>
      <c r="O24" s="4"/>
      <c r="P24" s="4"/>
      <c r="Q24" s="4"/>
    </row>
    <row r="25" spans="15:17" ht="12">
      <c r="O25" s="4"/>
      <c r="P25" s="4"/>
      <c r="Q25" s="4"/>
    </row>
    <row r="26" spans="15:17" ht="12">
      <c r="O26" s="4"/>
      <c r="P26" s="4"/>
      <c r="Q26" s="4"/>
    </row>
    <row r="38" spans="2:4" ht="12">
      <c r="B38" s="12"/>
      <c r="C38" s="12"/>
      <c r="D38" s="12"/>
    </row>
    <row r="39" spans="1:7" ht="12">
      <c r="A39" s="5"/>
      <c r="C39" s="5"/>
      <c r="D39" s="5"/>
      <c r="F39" s="5"/>
      <c r="G39" s="5"/>
    </row>
    <row r="40" spans="5:7" ht="12">
      <c r="E40" s="11"/>
      <c r="F40" s="11"/>
      <c r="G40" s="11"/>
    </row>
    <row r="41" ht="12">
      <c r="E41" s="18"/>
    </row>
    <row r="42" spans="5:7" ht="12">
      <c r="E42" s="2"/>
      <c r="F42" s="2"/>
      <c r="G42" s="2"/>
    </row>
    <row r="43" spans="5:7" ht="12">
      <c r="E43" s="2"/>
      <c r="F43" s="2"/>
      <c r="G43" s="2"/>
    </row>
    <row r="44" spans="3:7" ht="12">
      <c r="C44" s="2"/>
      <c r="D44" s="2"/>
      <c r="E44" s="2"/>
      <c r="F44" s="2"/>
      <c r="G44" s="2"/>
    </row>
    <row r="45" spans="3:4" ht="12">
      <c r="C45" s="2"/>
      <c r="D45" s="2"/>
    </row>
    <row r="46" spans="2:7" ht="12">
      <c r="B46" s="11"/>
      <c r="C46" s="11"/>
      <c r="D46" s="11"/>
      <c r="E46" s="11"/>
      <c r="F46" s="11"/>
      <c r="G46" s="11"/>
    </row>
    <row r="48" spans="2:7" ht="12">
      <c r="B48" s="4"/>
      <c r="C48" s="4"/>
      <c r="D48" s="4"/>
      <c r="E48" s="4"/>
      <c r="F48" s="4"/>
      <c r="G48" s="4"/>
    </row>
    <row r="49" spans="2:7" ht="12">
      <c r="B49" s="4"/>
      <c r="C49" s="4"/>
      <c r="D49" s="4"/>
      <c r="E49" s="4"/>
      <c r="F49" s="4"/>
      <c r="G49" s="4"/>
    </row>
    <row r="50" spans="2:7" ht="12">
      <c r="B50" s="4"/>
      <c r="C50" s="4"/>
      <c r="D50" s="4"/>
      <c r="E50" s="4"/>
      <c r="F50" s="4"/>
      <c r="G50" s="4"/>
    </row>
    <row r="51" spans="2:7" ht="12">
      <c r="B51" s="4"/>
      <c r="C51" s="4"/>
      <c r="D51" s="4"/>
      <c r="E51" s="4"/>
      <c r="F51" s="4"/>
      <c r="G51" s="4"/>
    </row>
    <row r="52" spans="2:7" ht="12">
      <c r="B52" s="4"/>
      <c r="C52" s="4"/>
      <c r="D52" s="4"/>
      <c r="E52" s="4"/>
      <c r="F52" s="4"/>
      <c r="G52" s="4"/>
    </row>
    <row r="53" spans="2:7" ht="12">
      <c r="B53" s="4"/>
      <c r="C53" s="4"/>
      <c r="D53" s="4"/>
      <c r="E53" s="4"/>
      <c r="F53" s="4"/>
      <c r="G53" s="4"/>
    </row>
    <row r="54" spans="2:7" ht="12">
      <c r="B54" s="4"/>
      <c r="C54" s="4"/>
      <c r="D54" s="4"/>
      <c r="E54" s="4"/>
      <c r="F54" s="4"/>
      <c r="G54" s="4"/>
    </row>
    <row r="55" spans="2:7" ht="12">
      <c r="B55" s="4"/>
      <c r="C55" s="4"/>
      <c r="D55" s="4"/>
      <c r="E55" s="4"/>
      <c r="F55" s="4"/>
      <c r="G55" s="4"/>
    </row>
    <row r="56" spans="2:7" ht="12">
      <c r="B56" s="4"/>
      <c r="C56" s="4"/>
      <c r="D56" s="4"/>
      <c r="E56" s="4"/>
      <c r="F56" s="4"/>
      <c r="G56" s="4"/>
    </row>
    <row r="64" s="5" customFormat="1" ht="26.25" customHeight="1"/>
    <row r="71" spans="2:7" ht="12">
      <c r="B71" s="2"/>
      <c r="C71" s="2"/>
      <c r="D71" s="2"/>
      <c r="E71" s="2"/>
      <c r="F71" s="2"/>
      <c r="G71" s="2"/>
    </row>
    <row r="72" spans="2:7" ht="12">
      <c r="B72" s="2"/>
      <c r="C72" s="2"/>
      <c r="D72" s="2"/>
      <c r="E72" s="2"/>
      <c r="F72" s="2"/>
      <c r="G72" s="2"/>
    </row>
    <row r="73" spans="2:7" ht="12">
      <c r="B73" s="2"/>
      <c r="C73" s="2"/>
      <c r="D73" s="2"/>
      <c r="E73" s="2"/>
      <c r="F73" s="2"/>
      <c r="G73" s="2"/>
    </row>
    <row r="74" spans="2:7" ht="12">
      <c r="B74" s="2"/>
      <c r="C74" s="2"/>
      <c r="D74" s="2"/>
      <c r="E74" s="2"/>
      <c r="F74" s="2"/>
      <c r="G74" s="2"/>
    </row>
    <row r="75" spans="2:7" ht="12">
      <c r="B75" s="2"/>
      <c r="C75" s="2"/>
      <c r="D75" s="2"/>
      <c r="E75" s="2"/>
      <c r="F75" s="2"/>
      <c r="G75" s="2"/>
    </row>
  </sheetData>
  <mergeCells count="2">
    <mergeCell ref="K5:M5"/>
    <mergeCell ref="J15:N15"/>
  </mergeCells>
  <printOptions horizontalCentered="1" verticalCentered="1"/>
  <pageMargins left="0.75" right="0.75" top="1" bottom="1" header="0.5" footer="0.5"/>
  <pageSetup horizontalDpi="600" verticalDpi="600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75"/>
  <sheetViews>
    <sheetView zoomScale="90" zoomScaleNormal="90" workbookViewId="0" topLeftCell="A1">
      <selection activeCell="N18" sqref="N18"/>
    </sheetView>
  </sheetViews>
  <sheetFormatPr defaultColWidth="11.421875" defaultRowHeight="12.75"/>
  <cols>
    <col min="1" max="1" width="10.00390625" style="0" customWidth="1"/>
    <col min="2" max="2" width="12.7109375" style="0" customWidth="1"/>
    <col min="3" max="6" width="8.8515625" style="0" customWidth="1"/>
    <col min="7" max="7" width="9.140625" style="0" hidden="1" customWidth="1"/>
    <col min="8" max="8" width="4.00390625" style="0" customWidth="1"/>
    <col min="9" max="10" width="8.8515625" style="0" customWidth="1"/>
    <col min="11" max="13" width="4.28125" style="0" customWidth="1"/>
    <col min="14" max="15" width="9.7109375" style="0" customWidth="1"/>
    <col min="16" max="16384" width="8.8515625" style="0" customWidth="1"/>
  </cols>
  <sheetData>
    <row r="1" spans="2:7" ht="15">
      <c r="B1" s="23" t="s">
        <v>32</v>
      </c>
      <c r="C1" s="10"/>
      <c r="D1" s="10"/>
      <c r="E1" s="10"/>
      <c r="F1" s="10"/>
      <c r="G1" s="10"/>
    </row>
    <row r="2" spans="1:7" ht="12">
      <c r="A2" s="8" t="s">
        <v>0</v>
      </c>
      <c r="B2" s="9"/>
      <c r="C2" s="9"/>
      <c r="D2" s="1"/>
      <c r="E2" s="1"/>
      <c r="F2" s="1"/>
      <c r="G2" s="1"/>
    </row>
    <row r="3" spans="2:7" ht="12">
      <c r="B3" s="1"/>
      <c r="C3" s="1"/>
      <c r="D3" s="1"/>
      <c r="E3" s="1"/>
      <c r="F3" s="1"/>
      <c r="G3" s="1"/>
    </row>
    <row r="5" spans="2:15" ht="12">
      <c r="B5" s="21" t="s">
        <v>1</v>
      </c>
      <c r="C5" s="11"/>
      <c r="D5" s="11"/>
      <c r="E5" s="11"/>
      <c r="F5" s="11"/>
      <c r="G5" s="11"/>
      <c r="J5" s="19" t="s">
        <v>9</v>
      </c>
      <c r="K5" s="24" t="s">
        <v>17</v>
      </c>
      <c r="L5" s="24"/>
      <c r="M5" s="24"/>
      <c r="N5" s="20" t="s">
        <v>18</v>
      </c>
      <c r="O5" s="20" t="s">
        <v>10</v>
      </c>
    </row>
    <row r="6" spans="1:15" ht="12">
      <c r="A6" s="19" t="s">
        <v>2</v>
      </c>
      <c r="B6" s="19" t="s">
        <v>3</v>
      </c>
      <c r="C6" s="19" t="s">
        <v>4</v>
      </c>
      <c r="D6" s="19" t="s">
        <v>5</v>
      </c>
      <c r="E6" s="19" t="s">
        <v>6</v>
      </c>
      <c r="F6" s="19" t="s">
        <v>7</v>
      </c>
      <c r="G6" s="19" t="s">
        <v>16</v>
      </c>
      <c r="J6" t="s">
        <v>8</v>
      </c>
      <c r="K6" s="13">
        <v>17</v>
      </c>
      <c r="L6" s="1" t="s">
        <v>19</v>
      </c>
      <c r="M6" s="14">
        <v>21</v>
      </c>
      <c r="N6" s="15">
        <f aca="true" t="shared" si="0" ref="N6:N12">M6/K6</f>
        <v>1.2352941176470589</v>
      </c>
      <c r="O6" s="1"/>
    </row>
    <row r="7" spans="1:15" ht="12">
      <c r="A7" s="7">
        <v>1000</v>
      </c>
      <c r="B7" s="3">
        <f aca="true" t="shared" si="1" ref="B7:B21">$A7/O$7*$N$21/12/5280*60</f>
        <v>7.052475355854773</v>
      </c>
      <c r="C7" s="3">
        <f aca="true" t="shared" si="2" ref="C7:C21">$A7/O$8*$N$21/12/5280*60</f>
        <v>10.155564512430871</v>
      </c>
      <c r="D7" s="3">
        <f aca="true" t="shared" si="3" ref="D7:D21">$A7/O$9*$N$21/12/5280*60</f>
        <v>13.463816588450019</v>
      </c>
      <c r="E7" s="3">
        <f aca="true" t="shared" si="4" ref="E7:E21">$A7/O$10*$N$21/12/5280*60</f>
        <v>16.220693318465973</v>
      </c>
      <c r="F7" s="3">
        <f aca="true" t="shared" si="5" ref="F7:F21">$A7/O$11*$N$21/12/5280*60</f>
        <v>18.806600948946063</v>
      </c>
      <c r="G7" s="3" t="e">
        <f aca="true" t="shared" si="6" ref="G7:G21">$A7/O$12*$N$21/12/5280*60</f>
        <v>#DIV/0!</v>
      </c>
      <c r="J7" t="s">
        <v>3</v>
      </c>
      <c r="K7" s="13">
        <v>14</v>
      </c>
      <c r="L7" s="1" t="s">
        <v>19</v>
      </c>
      <c r="M7" s="14">
        <v>28</v>
      </c>
      <c r="N7" s="15">
        <f t="shared" si="0"/>
        <v>2</v>
      </c>
      <c r="O7" s="15">
        <f>$N$6*N7*$M$12/$K$12</f>
        <v>10.191176470588236</v>
      </c>
    </row>
    <row r="8" spans="1:15" ht="12">
      <c r="A8" s="7">
        <v>1500</v>
      </c>
      <c r="B8" s="3">
        <f t="shared" si="1"/>
        <v>10.57871303378216</v>
      </c>
      <c r="C8" s="3">
        <f t="shared" si="2"/>
        <v>15.233346768646308</v>
      </c>
      <c r="D8" s="3">
        <f t="shared" si="3"/>
        <v>20.195724882675027</v>
      </c>
      <c r="E8" s="3">
        <f t="shared" si="4"/>
        <v>24.331039977698964</v>
      </c>
      <c r="F8" s="3">
        <f t="shared" si="5"/>
        <v>28.20990142341909</v>
      </c>
      <c r="G8" s="3" t="e">
        <f t="shared" si="6"/>
        <v>#DIV/0!</v>
      </c>
      <c r="J8" t="s">
        <v>4</v>
      </c>
      <c r="K8" s="13">
        <v>18</v>
      </c>
      <c r="L8" s="1" t="s">
        <v>19</v>
      </c>
      <c r="M8" s="14">
        <v>25</v>
      </c>
      <c r="N8" s="15">
        <f t="shared" si="0"/>
        <v>1.3888888888888888</v>
      </c>
      <c r="O8" s="15">
        <f>$N$6*N8*$M$12/$K$12</f>
        <v>7.077205882352942</v>
      </c>
    </row>
    <row r="9" spans="1:15" ht="12">
      <c r="A9" s="7">
        <v>2000</v>
      </c>
      <c r="B9" s="3">
        <f t="shared" si="1"/>
        <v>14.104950711709545</v>
      </c>
      <c r="C9" s="3">
        <f t="shared" si="2"/>
        <v>20.311129024861742</v>
      </c>
      <c r="D9" s="3">
        <f t="shared" si="3"/>
        <v>26.927633176900038</v>
      </c>
      <c r="E9" s="3">
        <f t="shared" si="4"/>
        <v>32.441386636931945</v>
      </c>
      <c r="F9" s="3">
        <f t="shared" si="5"/>
        <v>37.613201897892125</v>
      </c>
      <c r="G9" s="3" t="e">
        <f t="shared" si="6"/>
        <v>#DIV/0!</v>
      </c>
      <c r="J9" t="s">
        <v>5</v>
      </c>
      <c r="K9" s="13">
        <v>21</v>
      </c>
      <c r="L9" s="1" t="s">
        <v>19</v>
      </c>
      <c r="M9" s="14">
        <v>22</v>
      </c>
      <c r="N9" s="15">
        <f t="shared" si="0"/>
        <v>1.0476190476190477</v>
      </c>
      <c r="O9" s="15">
        <f>$N$6*N9*$M$12/$K$12</f>
        <v>5.338235294117648</v>
      </c>
    </row>
    <row r="10" spans="1:15" ht="12">
      <c r="A10" s="7">
        <v>2500</v>
      </c>
      <c r="B10" s="3">
        <f t="shared" si="1"/>
        <v>17.63118838963693</v>
      </c>
      <c r="C10" s="3">
        <f t="shared" si="2"/>
        <v>25.38891128107718</v>
      </c>
      <c r="D10" s="3">
        <f t="shared" si="3"/>
        <v>33.659541471125046</v>
      </c>
      <c r="E10" s="3">
        <f t="shared" si="4"/>
        <v>40.55173329616494</v>
      </c>
      <c r="F10" s="3">
        <f t="shared" si="5"/>
        <v>47.01650237236515</v>
      </c>
      <c r="G10" s="3" t="e">
        <f t="shared" si="6"/>
        <v>#DIV/0!</v>
      </c>
      <c r="J10" t="s">
        <v>6</v>
      </c>
      <c r="K10" s="13">
        <v>23</v>
      </c>
      <c r="L10" s="1" t="s">
        <v>19</v>
      </c>
      <c r="M10" s="14">
        <v>20</v>
      </c>
      <c r="N10" s="15">
        <f t="shared" si="0"/>
        <v>0.8695652173913043</v>
      </c>
      <c r="O10" s="15">
        <f>$N$6*N10*$M$12/$K$12</f>
        <v>4.430946291560103</v>
      </c>
    </row>
    <row r="11" spans="1:15" ht="12">
      <c r="A11" s="7">
        <v>3000</v>
      </c>
      <c r="B11" s="3">
        <f t="shared" si="1"/>
        <v>21.15742606756432</v>
      </c>
      <c r="C11" s="3">
        <f t="shared" si="2"/>
        <v>30.466693537292617</v>
      </c>
      <c r="D11" s="3">
        <f t="shared" si="3"/>
        <v>40.39144976535005</v>
      </c>
      <c r="E11" s="3">
        <f t="shared" si="4"/>
        <v>48.66207995539793</v>
      </c>
      <c r="F11" s="3">
        <f t="shared" si="5"/>
        <v>56.41980284683818</v>
      </c>
      <c r="G11" s="3" t="e">
        <f t="shared" si="6"/>
        <v>#DIV/0!</v>
      </c>
      <c r="J11" t="s">
        <v>7</v>
      </c>
      <c r="K11" s="13">
        <v>28</v>
      </c>
      <c r="L11" s="1" t="s">
        <v>19</v>
      </c>
      <c r="M11" s="14">
        <v>21</v>
      </c>
      <c r="N11" s="15">
        <f t="shared" si="0"/>
        <v>0.75</v>
      </c>
      <c r="O11" s="15">
        <f>$N$6*N11*$M$12/$K$12</f>
        <v>3.8216911764705883</v>
      </c>
    </row>
    <row r="12" spans="1:15" ht="12">
      <c r="A12" s="7">
        <v>3500</v>
      </c>
      <c r="B12" s="3">
        <f t="shared" si="1"/>
        <v>24.683663745491703</v>
      </c>
      <c r="C12" s="3">
        <f t="shared" si="2"/>
        <v>35.54447579350805</v>
      </c>
      <c r="D12" s="3">
        <f t="shared" si="3"/>
        <v>47.12335805957507</v>
      </c>
      <c r="E12" s="3">
        <f t="shared" si="4"/>
        <v>56.77242661463091</v>
      </c>
      <c r="F12" s="3">
        <f t="shared" si="5"/>
        <v>65.82310332131122</v>
      </c>
      <c r="G12" s="3" t="e">
        <f t="shared" si="6"/>
        <v>#DIV/0!</v>
      </c>
      <c r="J12" t="s">
        <v>20</v>
      </c>
      <c r="K12" s="16">
        <v>8</v>
      </c>
      <c r="L12" s="1" t="s">
        <v>19</v>
      </c>
      <c r="M12" s="22">
        <v>33</v>
      </c>
      <c r="N12" s="15">
        <f t="shared" si="0"/>
        <v>4.125</v>
      </c>
      <c r="O12" s="15"/>
    </row>
    <row r="13" spans="1:7" ht="12">
      <c r="A13" s="7">
        <v>4000</v>
      </c>
      <c r="B13" s="3">
        <f t="shared" si="1"/>
        <v>28.20990142341909</v>
      </c>
      <c r="C13" s="3">
        <f t="shared" si="2"/>
        <v>40.622258049723484</v>
      </c>
      <c r="D13" s="3">
        <f t="shared" si="3"/>
        <v>53.855266353800076</v>
      </c>
      <c r="E13" s="3">
        <f t="shared" si="4"/>
        <v>64.88277327386389</v>
      </c>
      <c r="F13" s="3">
        <f t="shared" si="5"/>
        <v>75.22640379578425</v>
      </c>
      <c r="G13" s="3" t="e">
        <f t="shared" si="6"/>
        <v>#DIV/0!</v>
      </c>
    </row>
    <row r="14" spans="1:15" ht="12">
      <c r="A14" s="7">
        <v>4500</v>
      </c>
      <c r="B14" s="3">
        <f t="shared" si="1"/>
        <v>31.736139101346478</v>
      </c>
      <c r="C14" s="3">
        <f t="shared" si="2"/>
        <v>45.70004030593892</v>
      </c>
      <c r="D14" s="3">
        <f t="shared" si="3"/>
        <v>60.587174648025076</v>
      </c>
      <c r="E14" s="3">
        <f t="shared" si="4"/>
        <v>72.99311993309688</v>
      </c>
      <c r="F14" s="3">
        <f t="shared" si="5"/>
        <v>84.62970427025728</v>
      </c>
      <c r="G14" s="3" t="e">
        <f t="shared" si="6"/>
        <v>#DIV/0!</v>
      </c>
      <c r="O14" s="15"/>
    </row>
    <row r="15" spans="1:14" ht="12">
      <c r="A15" s="7">
        <v>5000</v>
      </c>
      <c r="B15" s="3">
        <f t="shared" si="1"/>
        <v>35.26237677927386</v>
      </c>
      <c r="C15" s="3">
        <f t="shared" si="2"/>
        <v>50.77782256215436</v>
      </c>
      <c r="D15" s="3">
        <f t="shared" si="3"/>
        <v>67.31908294225009</v>
      </c>
      <c r="E15" s="3">
        <f t="shared" si="4"/>
        <v>81.10346659232988</v>
      </c>
      <c r="F15" s="3">
        <f t="shared" si="5"/>
        <v>94.0330047447303</v>
      </c>
      <c r="G15" s="3" t="e">
        <f t="shared" si="6"/>
        <v>#DIV/0!</v>
      </c>
      <c r="J15" s="25" t="s">
        <v>11</v>
      </c>
      <c r="K15" s="26"/>
      <c r="L15" s="26"/>
      <c r="M15" s="26"/>
      <c r="N15" s="26"/>
    </row>
    <row r="16" spans="1:15" ht="12">
      <c r="A16" s="7">
        <v>5500</v>
      </c>
      <c r="B16" s="3">
        <f t="shared" si="1"/>
        <v>38.78861445720125</v>
      </c>
      <c r="C16" s="3">
        <f t="shared" si="2"/>
        <v>55.8556048183698</v>
      </c>
      <c r="D16" s="3">
        <f t="shared" si="3"/>
        <v>74.05099123647511</v>
      </c>
      <c r="E16" s="3">
        <f t="shared" si="4"/>
        <v>89.21381325156287</v>
      </c>
      <c r="F16" s="3">
        <f t="shared" si="5"/>
        <v>103.43630521920333</v>
      </c>
      <c r="G16" s="3" t="e">
        <f t="shared" si="6"/>
        <v>#DIV/0!</v>
      </c>
      <c r="J16" s="4" t="s">
        <v>12</v>
      </c>
      <c r="K16" s="4"/>
      <c r="M16" s="4"/>
      <c r="N16" s="7">
        <v>160</v>
      </c>
      <c r="O16" s="15"/>
    </row>
    <row r="17" spans="1:14" ht="12">
      <c r="A17" s="7">
        <v>6000</v>
      </c>
      <c r="B17" s="3">
        <f t="shared" si="1"/>
        <v>42.31485213512864</v>
      </c>
      <c r="C17" s="3">
        <f t="shared" si="2"/>
        <v>60.933387074585234</v>
      </c>
      <c r="D17" s="3">
        <f t="shared" si="3"/>
        <v>80.7828995307001</v>
      </c>
      <c r="E17" s="3">
        <f t="shared" si="4"/>
        <v>97.32415991079586</v>
      </c>
      <c r="F17" s="3">
        <f t="shared" si="5"/>
        <v>112.83960569367636</v>
      </c>
      <c r="G17" s="3" t="e">
        <f t="shared" si="6"/>
        <v>#DIV/0!</v>
      </c>
      <c r="J17" s="4" t="s">
        <v>13</v>
      </c>
      <c r="N17" s="7">
        <v>60</v>
      </c>
    </row>
    <row r="18" spans="1:15" ht="12">
      <c r="A18" s="7">
        <v>6500</v>
      </c>
      <c r="B18" s="3">
        <f t="shared" si="1"/>
        <v>45.84108981305603</v>
      </c>
      <c r="C18" s="3">
        <f t="shared" si="2"/>
        <v>66.01116933080066</v>
      </c>
      <c r="D18" s="3">
        <f t="shared" si="3"/>
        <v>87.51480782492511</v>
      </c>
      <c r="E18" s="3">
        <f t="shared" si="4"/>
        <v>105.43450657002883</v>
      </c>
      <c r="F18" s="3">
        <f t="shared" si="5"/>
        <v>122.2429061681494</v>
      </c>
      <c r="G18" s="3" t="e">
        <f t="shared" si="6"/>
        <v>#DIV/0!</v>
      </c>
      <c r="J18" t="s">
        <v>22</v>
      </c>
      <c r="N18" s="7">
        <v>17</v>
      </c>
      <c r="O18" s="15"/>
    </row>
    <row r="19" spans="1:15" ht="12">
      <c r="A19" s="7">
        <v>7000</v>
      </c>
      <c r="B19" s="3">
        <f t="shared" si="1"/>
        <v>49.367327490983406</v>
      </c>
      <c r="C19" s="3">
        <f t="shared" si="2"/>
        <v>71.0889515870161</v>
      </c>
      <c r="D19" s="3">
        <f t="shared" si="3"/>
        <v>94.24671611915014</v>
      </c>
      <c r="E19" s="3">
        <f t="shared" si="4"/>
        <v>113.54485322926182</v>
      </c>
      <c r="F19" s="3">
        <f t="shared" si="5"/>
        <v>131.64620664262245</v>
      </c>
      <c r="G19" s="3" t="e">
        <f t="shared" si="6"/>
        <v>#DIV/0!</v>
      </c>
      <c r="O19" s="1"/>
    </row>
    <row r="20" spans="1:15" ht="12">
      <c r="A20" s="7">
        <v>7500</v>
      </c>
      <c r="B20" s="3">
        <f t="shared" si="1"/>
        <v>52.89356516891079</v>
      </c>
      <c r="C20" s="3">
        <f t="shared" si="2"/>
        <v>76.16673384323154</v>
      </c>
      <c r="D20" s="3">
        <f t="shared" si="3"/>
        <v>100.97862441337514</v>
      </c>
      <c r="E20" s="3">
        <f t="shared" si="4"/>
        <v>121.65519988849479</v>
      </c>
      <c r="F20" s="3">
        <f t="shared" si="5"/>
        <v>141.04950711709543</v>
      </c>
      <c r="G20" s="3" t="e">
        <f t="shared" si="6"/>
        <v>#DIV/0!</v>
      </c>
      <c r="J20" t="s">
        <v>14</v>
      </c>
      <c r="N20" s="6">
        <f>(N18+2*((N16*N17/100/25.4)-0.2))</f>
        <v>24.15905511811024</v>
      </c>
      <c r="O20" s="1"/>
    </row>
    <row r="21" spans="1:14" ht="12">
      <c r="A21" s="7">
        <v>8000</v>
      </c>
      <c r="B21" s="3">
        <f t="shared" si="1"/>
        <v>56.41980284683818</v>
      </c>
      <c r="C21" s="3">
        <f t="shared" si="2"/>
        <v>81.24451609944697</v>
      </c>
      <c r="D21" s="3">
        <f t="shared" si="3"/>
        <v>107.71053270760015</v>
      </c>
      <c r="E21" s="3">
        <f t="shared" si="4"/>
        <v>129.76554654772778</v>
      </c>
      <c r="F21" s="3">
        <f t="shared" si="5"/>
        <v>150.4528075915685</v>
      </c>
      <c r="G21" s="3" t="e">
        <f t="shared" si="6"/>
        <v>#DIV/0!</v>
      </c>
      <c r="J21" t="s">
        <v>15</v>
      </c>
      <c r="N21" s="6">
        <f>N20*PI()</f>
        <v>75.89791007672602</v>
      </c>
    </row>
    <row r="22" spans="1:7" ht="12">
      <c r="A22" s="17"/>
      <c r="B22" s="3"/>
      <c r="C22" s="3"/>
      <c r="D22" s="3"/>
      <c r="E22" s="3"/>
      <c r="F22" s="3"/>
      <c r="G22" s="3"/>
    </row>
    <row r="23" spans="1:7" ht="12">
      <c r="A23" s="17"/>
      <c r="B23" s="3"/>
      <c r="C23" s="3"/>
      <c r="D23" s="3"/>
      <c r="E23" s="3"/>
      <c r="F23" s="3"/>
      <c r="G23" s="3"/>
    </row>
    <row r="24" spans="1:17" ht="12">
      <c r="A24" s="3"/>
      <c r="B24" s="3"/>
      <c r="C24" s="3"/>
      <c r="D24" s="3"/>
      <c r="E24" s="3"/>
      <c r="F24" s="3"/>
      <c r="G24" s="3"/>
      <c r="O24" s="4"/>
      <c r="P24" s="4"/>
      <c r="Q24" s="4"/>
    </row>
    <row r="25" spans="15:17" ht="12">
      <c r="O25" s="4"/>
      <c r="P25" s="4"/>
      <c r="Q25" s="4"/>
    </row>
    <row r="26" spans="15:17" ht="12">
      <c r="O26" s="4"/>
      <c r="P26" s="4"/>
      <c r="Q26" s="4"/>
    </row>
    <row r="38" spans="2:4" ht="12">
      <c r="B38" s="12"/>
      <c r="C38" s="12"/>
      <c r="D38" s="12"/>
    </row>
    <row r="39" spans="1:7" ht="12">
      <c r="A39" s="5"/>
      <c r="C39" s="5"/>
      <c r="D39" s="5"/>
      <c r="F39" s="5"/>
      <c r="G39" s="5"/>
    </row>
    <row r="40" spans="5:7" ht="12">
      <c r="E40" s="11"/>
      <c r="F40" s="11"/>
      <c r="G40" s="11"/>
    </row>
    <row r="41" ht="12">
      <c r="E41" s="18"/>
    </row>
    <row r="42" spans="5:7" ht="12">
      <c r="E42" s="2"/>
      <c r="F42" s="2"/>
      <c r="G42" s="2"/>
    </row>
    <row r="43" spans="5:7" ht="12">
      <c r="E43" s="2"/>
      <c r="F43" s="2"/>
      <c r="G43" s="2"/>
    </row>
    <row r="44" spans="3:7" ht="12">
      <c r="C44" s="2"/>
      <c r="D44" s="2"/>
      <c r="E44" s="2"/>
      <c r="F44" s="2"/>
      <c r="G44" s="2"/>
    </row>
    <row r="45" spans="3:4" ht="12">
      <c r="C45" s="2"/>
      <c r="D45" s="2"/>
    </row>
    <row r="46" spans="2:7" ht="12">
      <c r="B46" s="11"/>
      <c r="C46" s="11"/>
      <c r="D46" s="11"/>
      <c r="E46" s="11"/>
      <c r="F46" s="11"/>
      <c r="G46" s="11"/>
    </row>
    <row r="48" spans="2:7" ht="12">
      <c r="B48" s="4"/>
      <c r="C48" s="4"/>
      <c r="D48" s="4"/>
      <c r="E48" s="4"/>
      <c r="F48" s="4"/>
      <c r="G48" s="4"/>
    </row>
    <row r="49" spans="2:7" ht="12">
      <c r="B49" s="4"/>
      <c r="C49" s="4"/>
      <c r="D49" s="4"/>
      <c r="E49" s="4"/>
      <c r="F49" s="4"/>
      <c r="G49" s="4"/>
    </row>
    <row r="50" spans="2:7" ht="12">
      <c r="B50" s="4"/>
      <c r="C50" s="4"/>
      <c r="D50" s="4"/>
      <c r="E50" s="4"/>
      <c r="F50" s="4"/>
      <c r="G50" s="4"/>
    </row>
    <row r="51" spans="2:7" ht="12">
      <c r="B51" s="4"/>
      <c r="C51" s="4"/>
      <c r="D51" s="4"/>
      <c r="E51" s="4"/>
      <c r="F51" s="4"/>
      <c r="G51" s="4"/>
    </row>
    <row r="52" spans="2:7" ht="12">
      <c r="B52" s="4"/>
      <c r="C52" s="4"/>
      <c r="D52" s="4"/>
      <c r="E52" s="4"/>
      <c r="F52" s="4"/>
      <c r="G52" s="4"/>
    </row>
    <row r="53" spans="2:7" ht="12">
      <c r="B53" s="4"/>
      <c r="C53" s="4"/>
      <c r="D53" s="4"/>
      <c r="E53" s="4"/>
      <c r="F53" s="4"/>
      <c r="G53" s="4"/>
    </row>
    <row r="54" spans="2:7" ht="12">
      <c r="B54" s="4"/>
      <c r="C54" s="4"/>
      <c r="D54" s="4"/>
      <c r="E54" s="4"/>
      <c r="F54" s="4"/>
      <c r="G54" s="4"/>
    </row>
    <row r="55" spans="2:7" ht="12">
      <c r="B55" s="4"/>
      <c r="C55" s="4"/>
      <c r="D55" s="4"/>
      <c r="E55" s="4"/>
      <c r="F55" s="4"/>
      <c r="G55" s="4"/>
    </row>
    <row r="56" spans="2:7" ht="12">
      <c r="B56" s="4"/>
      <c r="C56" s="4"/>
      <c r="D56" s="4"/>
      <c r="E56" s="4"/>
      <c r="F56" s="4"/>
      <c r="G56" s="4"/>
    </row>
    <row r="64" s="5" customFormat="1" ht="26.25" customHeight="1"/>
    <row r="71" spans="2:7" ht="12">
      <c r="B71" s="2"/>
      <c r="C71" s="2"/>
      <c r="D71" s="2"/>
      <c r="E71" s="2"/>
      <c r="F71" s="2"/>
      <c r="G71" s="2"/>
    </row>
    <row r="72" spans="2:7" ht="12">
      <c r="B72" s="2"/>
      <c r="C72" s="2"/>
      <c r="D72" s="2"/>
      <c r="E72" s="2"/>
      <c r="F72" s="2"/>
      <c r="G72" s="2"/>
    </row>
    <row r="73" spans="2:7" ht="12">
      <c r="B73" s="2"/>
      <c r="C73" s="2"/>
      <c r="D73" s="2"/>
      <c r="E73" s="2"/>
      <c r="F73" s="2"/>
      <c r="G73" s="2"/>
    </row>
    <row r="74" spans="2:7" ht="12">
      <c r="B74" s="2"/>
      <c r="C74" s="2"/>
      <c r="D74" s="2"/>
      <c r="E74" s="2"/>
      <c r="F74" s="2"/>
      <c r="G74" s="2"/>
    </row>
    <row r="75" spans="2:7" ht="12">
      <c r="B75" s="2"/>
      <c r="C75" s="2"/>
      <c r="D75" s="2"/>
      <c r="E75" s="2"/>
      <c r="F75" s="2"/>
      <c r="G75" s="2"/>
    </row>
  </sheetData>
  <mergeCells count="2">
    <mergeCell ref="K5:M5"/>
    <mergeCell ref="J15:N15"/>
  </mergeCells>
  <printOptions/>
  <pageMargins left="0.75" right="0.75" top="1" bottom="1" header="0.5" footer="0.5"/>
  <pageSetup horizontalDpi="600" verticalDpi="6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75"/>
  <sheetViews>
    <sheetView zoomScale="90" zoomScaleNormal="90" workbookViewId="0" topLeftCell="A1">
      <selection activeCell="N12" sqref="N12"/>
    </sheetView>
  </sheetViews>
  <sheetFormatPr defaultColWidth="11.421875" defaultRowHeight="12.75"/>
  <cols>
    <col min="1" max="1" width="10.00390625" style="0" customWidth="1"/>
    <col min="2" max="2" width="12.7109375" style="0" customWidth="1"/>
    <col min="3" max="6" width="8.8515625" style="0" customWidth="1"/>
    <col min="7" max="7" width="9.140625" style="0" hidden="1" customWidth="1"/>
    <col min="8" max="8" width="4.00390625" style="0" customWidth="1"/>
    <col min="9" max="10" width="8.8515625" style="0" customWidth="1"/>
    <col min="11" max="13" width="4.28125" style="0" customWidth="1"/>
    <col min="14" max="15" width="9.7109375" style="0" customWidth="1"/>
    <col min="16" max="16384" width="8.8515625" style="0" customWidth="1"/>
  </cols>
  <sheetData>
    <row r="1" spans="2:7" ht="15">
      <c r="B1" s="23" t="s">
        <v>33</v>
      </c>
      <c r="C1" s="10"/>
      <c r="D1" s="10"/>
      <c r="E1" s="10"/>
      <c r="F1" s="10"/>
      <c r="G1" s="10"/>
    </row>
    <row r="2" spans="1:7" ht="12">
      <c r="A2" s="8" t="s">
        <v>0</v>
      </c>
      <c r="B2" s="9"/>
      <c r="C2" s="9"/>
      <c r="D2" s="1"/>
      <c r="E2" s="1"/>
      <c r="F2" s="1"/>
      <c r="G2" s="1"/>
    </row>
    <row r="3" spans="2:7" ht="12">
      <c r="B3" s="1"/>
      <c r="C3" s="1"/>
      <c r="D3" s="1"/>
      <c r="E3" s="1"/>
      <c r="F3" s="1"/>
      <c r="G3" s="1"/>
    </row>
    <row r="5" spans="2:15" ht="12">
      <c r="B5" s="21" t="s">
        <v>1</v>
      </c>
      <c r="C5" s="11"/>
      <c r="D5" s="11"/>
      <c r="E5" s="11"/>
      <c r="F5" s="11"/>
      <c r="G5" s="11"/>
      <c r="J5" s="19" t="s">
        <v>9</v>
      </c>
      <c r="K5" s="24" t="s">
        <v>17</v>
      </c>
      <c r="L5" s="24"/>
      <c r="M5" s="24"/>
      <c r="N5" s="20" t="s">
        <v>18</v>
      </c>
      <c r="O5" s="20" t="s">
        <v>10</v>
      </c>
    </row>
    <row r="6" spans="1:15" ht="12">
      <c r="A6" s="19" t="s">
        <v>2</v>
      </c>
      <c r="B6" s="19" t="s">
        <v>3</v>
      </c>
      <c r="C6" s="19" t="s">
        <v>4</v>
      </c>
      <c r="D6" s="19" t="s">
        <v>5</v>
      </c>
      <c r="E6" s="19" t="s">
        <v>6</v>
      </c>
      <c r="F6" s="19" t="s">
        <v>7</v>
      </c>
      <c r="G6" s="19" t="s">
        <v>16</v>
      </c>
      <c r="J6" t="s">
        <v>8</v>
      </c>
      <c r="K6" s="13">
        <v>16</v>
      </c>
      <c r="L6" s="1" t="s">
        <v>19</v>
      </c>
      <c r="M6" s="14">
        <v>22</v>
      </c>
      <c r="N6" s="15">
        <f aca="true" t="shared" si="0" ref="N6:N12">M6/K6</f>
        <v>1.375</v>
      </c>
      <c r="O6" s="1"/>
    </row>
    <row r="7" spans="1:15" ht="12">
      <c r="A7" s="7">
        <v>1000</v>
      </c>
      <c r="B7" s="3">
        <f aca="true" t="shared" si="1" ref="B7:B21">$A7/O$7*$N$21/12/5280*60</f>
        <v>7.360802125384879</v>
      </c>
      <c r="C7" s="3">
        <f aca="true" t="shared" si="2" ref="C7:C21">$A7/O$8*$N$21/12/5280*60</f>
        <v>9.381414473529746</v>
      </c>
      <c r="D7" s="3">
        <f aca="true" t="shared" si="3" ref="D7:D21">$A7/O$9*$N$21/12/5280*60</f>
        <v>11.257697368235696</v>
      </c>
      <c r="E7" s="3">
        <f aca="true" t="shared" si="4" ref="E7:E21">$A7/O$10*$N$21/12/5280*60</f>
        <v>13.509236841882831</v>
      </c>
      <c r="F7" s="3">
        <f aca="true" t="shared" si="5" ref="F7:F21">$A7/O$11*$N$21/12/5280*60</f>
        <v>14.812759695046969</v>
      </c>
      <c r="G7" s="3" t="e">
        <f aca="true" t="shared" si="6" ref="G7:G21">$A7/O$12*$N$21/12/5280*60</f>
        <v>#DIV/0!</v>
      </c>
      <c r="J7" t="s">
        <v>3</v>
      </c>
      <c r="K7" s="13">
        <v>17</v>
      </c>
      <c r="L7" s="1" t="s">
        <v>19</v>
      </c>
      <c r="M7" s="14">
        <v>26</v>
      </c>
      <c r="N7" s="15">
        <f t="shared" si="0"/>
        <v>1.5294117647058822</v>
      </c>
      <c r="O7" s="15">
        <f>$N$6*N7*$M$12/$K$12</f>
        <v>9.913865546218487</v>
      </c>
    </row>
    <row r="8" spans="1:15" ht="12">
      <c r="A8" s="7">
        <v>1500</v>
      </c>
      <c r="B8" s="3">
        <f t="shared" si="1"/>
        <v>11.041203188077318</v>
      </c>
      <c r="C8" s="3">
        <f t="shared" si="2"/>
        <v>14.072121710294624</v>
      </c>
      <c r="D8" s="3">
        <f t="shared" si="3"/>
        <v>16.886546052353545</v>
      </c>
      <c r="E8" s="3">
        <f t="shared" si="4"/>
        <v>20.26385526282425</v>
      </c>
      <c r="F8" s="3">
        <f t="shared" si="5"/>
        <v>22.219139542570453</v>
      </c>
      <c r="G8" s="3" t="e">
        <f t="shared" si="6"/>
        <v>#DIV/0!</v>
      </c>
      <c r="J8" t="s">
        <v>4</v>
      </c>
      <c r="K8" s="13">
        <v>20</v>
      </c>
      <c r="L8" s="1" t="s">
        <v>19</v>
      </c>
      <c r="M8" s="14">
        <v>24</v>
      </c>
      <c r="N8" s="15">
        <f t="shared" si="0"/>
        <v>1.2</v>
      </c>
      <c r="O8" s="15">
        <f>$N$6*N8*$M$12/$K$12</f>
        <v>7.778571428571428</v>
      </c>
    </row>
    <row r="9" spans="1:15" ht="12">
      <c r="A9" s="7">
        <v>2000</v>
      </c>
      <c r="B9" s="3">
        <f t="shared" si="1"/>
        <v>14.721604250769758</v>
      </c>
      <c r="C9" s="3">
        <f t="shared" si="2"/>
        <v>18.762828947059493</v>
      </c>
      <c r="D9" s="3">
        <f t="shared" si="3"/>
        <v>22.515394736471393</v>
      </c>
      <c r="E9" s="3">
        <f t="shared" si="4"/>
        <v>27.018473683765663</v>
      </c>
      <c r="F9" s="3">
        <f t="shared" si="5"/>
        <v>29.625519390093938</v>
      </c>
      <c r="G9" s="3" t="e">
        <f t="shared" si="6"/>
        <v>#DIV/0!</v>
      </c>
      <c r="J9" t="s">
        <v>5</v>
      </c>
      <c r="K9" s="13">
        <v>22</v>
      </c>
      <c r="L9" s="1" t="s">
        <v>19</v>
      </c>
      <c r="M9" s="14">
        <v>22</v>
      </c>
      <c r="N9" s="15">
        <f t="shared" si="0"/>
        <v>1</v>
      </c>
      <c r="O9" s="15">
        <f>$N$6*N9*$M$12/$K$12</f>
        <v>6.482142857142857</v>
      </c>
    </row>
    <row r="10" spans="1:15" ht="12">
      <c r="A10" s="7">
        <v>2500</v>
      </c>
      <c r="B10" s="3">
        <f t="shared" si="1"/>
        <v>18.402005313462194</v>
      </c>
      <c r="C10" s="3">
        <f t="shared" si="2"/>
        <v>23.453536183824372</v>
      </c>
      <c r="D10" s="3">
        <f t="shared" si="3"/>
        <v>28.144243420589245</v>
      </c>
      <c r="E10" s="3">
        <f t="shared" si="4"/>
        <v>33.773092104707075</v>
      </c>
      <c r="F10" s="3">
        <f t="shared" si="5"/>
        <v>37.031899237617424</v>
      </c>
      <c r="G10" s="3" t="e">
        <f t="shared" si="6"/>
        <v>#DIV/0!</v>
      </c>
      <c r="J10" t="s">
        <v>6</v>
      </c>
      <c r="K10" s="13">
        <v>24</v>
      </c>
      <c r="L10" s="1" t="s">
        <v>19</v>
      </c>
      <c r="M10" s="14">
        <v>20</v>
      </c>
      <c r="N10" s="15">
        <f t="shared" si="0"/>
        <v>0.8333333333333334</v>
      </c>
      <c r="O10" s="15">
        <f>$N$6*N10*$M$12/$K$12</f>
        <v>5.401785714285715</v>
      </c>
    </row>
    <row r="11" spans="1:15" ht="12">
      <c r="A11" s="7">
        <v>3000</v>
      </c>
      <c r="B11" s="3">
        <f t="shared" si="1"/>
        <v>22.082406376154637</v>
      </c>
      <c r="C11" s="3">
        <f t="shared" si="2"/>
        <v>28.144243420589248</v>
      </c>
      <c r="D11" s="3">
        <f t="shared" si="3"/>
        <v>33.77309210470709</v>
      </c>
      <c r="E11" s="3">
        <f t="shared" si="4"/>
        <v>40.5277105256485</v>
      </c>
      <c r="F11" s="3">
        <f t="shared" si="5"/>
        <v>44.438279085140906</v>
      </c>
      <c r="G11" s="3" t="e">
        <f t="shared" si="6"/>
        <v>#DIV/0!</v>
      </c>
      <c r="J11" t="s">
        <v>7</v>
      </c>
      <c r="K11" s="13">
        <v>25</v>
      </c>
      <c r="L11" s="1" t="s">
        <v>19</v>
      </c>
      <c r="M11" s="14">
        <v>19</v>
      </c>
      <c r="N11" s="15">
        <f t="shared" si="0"/>
        <v>0.76</v>
      </c>
      <c r="O11" s="15">
        <f>$N$6*N11*$M$12/$K$12</f>
        <v>4.926428571428572</v>
      </c>
    </row>
    <row r="12" spans="1:15" ht="12">
      <c r="A12" s="7">
        <v>3500</v>
      </c>
      <c r="B12" s="3">
        <f t="shared" si="1"/>
        <v>25.762807438847076</v>
      </c>
      <c r="C12" s="3">
        <f t="shared" si="2"/>
        <v>32.83495065735412</v>
      </c>
      <c r="D12" s="3">
        <f t="shared" si="3"/>
        <v>39.40194078882494</v>
      </c>
      <c r="E12" s="3">
        <f t="shared" si="4"/>
        <v>47.282328946589914</v>
      </c>
      <c r="F12" s="3">
        <f t="shared" si="5"/>
        <v>51.84465893266438</v>
      </c>
      <c r="G12" s="3" t="e">
        <f t="shared" si="6"/>
        <v>#DIV/0!</v>
      </c>
      <c r="J12" t="s">
        <v>20</v>
      </c>
      <c r="K12" s="16">
        <v>7</v>
      </c>
      <c r="L12" s="1" t="s">
        <v>19</v>
      </c>
      <c r="M12" s="22">
        <v>33</v>
      </c>
      <c r="N12" s="15">
        <f t="shared" si="0"/>
        <v>4.714285714285714</v>
      </c>
      <c r="O12" s="15"/>
    </row>
    <row r="13" spans="1:7" ht="12">
      <c r="A13" s="7">
        <v>4000</v>
      </c>
      <c r="B13" s="3">
        <f t="shared" si="1"/>
        <v>29.443208501539516</v>
      </c>
      <c r="C13" s="3">
        <f t="shared" si="2"/>
        <v>37.525657894118986</v>
      </c>
      <c r="D13" s="3">
        <f t="shared" si="3"/>
        <v>45.030789472942786</v>
      </c>
      <c r="E13" s="3">
        <f t="shared" si="4"/>
        <v>54.036947367531326</v>
      </c>
      <c r="F13" s="3">
        <f t="shared" si="5"/>
        <v>59.251038780187876</v>
      </c>
      <c r="G13" s="3" t="e">
        <f t="shared" si="6"/>
        <v>#DIV/0!</v>
      </c>
    </row>
    <row r="14" spans="1:15" ht="12">
      <c r="A14" s="7">
        <v>4500</v>
      </c>
      <c r="B14" s="3">
        <f t="shared" si="1"/>
        <v>33.123609564231955</v>
      </c>
      <c r="C14" s="3">
        <f t="shared" si="2"/>
        <v>42.216365130883865</v>
      </c>
      <c r="D14" s="3">
        <f t="shared" si="3"/>
        <v>50.659638157060634</v>
      </c>
      <c r="E14" s="3">
        <f t="shared" si="4"/>
        <v>60.79156578847275</v>
      </c>
      <c r="F14" s="3">
        <f t="shared" si="5"/>
        <v>66.65741862771135</v>
      </c>
      <c r="G14" s="3" t="e">
        <f t="shared" si="6"/>
        <v>#DIV/0!</v>
      </c>
      <c r="O14" s="15"/>
    </row>
    <row r="15" spans="1:14" ht="12">
      <c r="A15" s="7">
        <v>5000</v>
      </c>
      <c r="B15" s="3">
        <f t="shared" si="1"/>
        <v>36.80401062692439</v>
      </c>
      <c r="C15" s="3">
        <f t="shared" si="2"/>
        <v>46.907072367648745</v>
      </c>
      <c r="D15" s="3">
        <f t="shared" si="3"/>
        <v>56.28848684117849</v>
      </c>
      <c r="E15" s="3">
        <f t="shared" si="4"/>
        <v>67.54618420941415</v>
      </c>
      <c r="F15" s="3">
        <f t="shared" si="5"/>
        <v>74.06379847523485</v>
      </c>
      <c r="G15" s="3" t="e">
        <f t="shared" si="6"/>
        <v>#DIV/0!</v>
      </c>
      <c r="J15" s="25" t="s">
        <v>11</v>
      </c>
      <c r="K15" s="26"/>
      <c r="L15" s="26"/>
      <c r="M15" s="26"/>
      <c r="N15" s="26"/>
    </row>
    <row r="16" spans="1:15" ht="12">
      <c r="A16" s="7">
        <v>5500</v>
      </c>
      <c r="B16" s="3">
        <f t="shared" si="1"/>
        <v>40.48441168961684</v>
      </c>
      <c r="C16" s="3">
        <f t="shared" si="2"/>
        <v>51.59777960441361</v>
      </c>
      <c r="D16" s="3">
        <f t="shared" si="3"/>
        <v>61.91733552529633</v>
      </c>
      <c r="E16" s="3">
        <f t="shared" si="4"/>
        <v>74.30080263035559</v>
      </c>
      <c r="F16" s="3">
        <f t="shared" si="5"/>
        <v>81.47017832275831</v>
      </c>
      <c r="G16" s="3" t="e">
        <f t="shared" si="6"/>
        <v>#DIV/0!</v>
      </c>
      <c r="J16" s="4" t="s">
        <v>12</v>
      </c>
      <c r="K16" s="4"/>
      <c r="M16" s="4"/>
      <c r="N16" s="7">
        <v>110</v>
      </c>
      <c r="O16" s="15"/>
    </row>
    <row r="17" spans="1:14" ht="12">
      <c r="A17" s="7">
        <v>6000</v>
      </c>
      <c r="B17" s="3">
        <f t="shared" si="1"/>
        <v>44.164812752309274</v>
      </c>
      <c r="C17" s="3">
        <f t="shared" si="2"/>
        <v>56.288486841178496</v>
      </c>
      <c r="D17" s="3">
        <f t="shared" si="3"/>
        <v>67.54618420941418</v>
      </c>
      <c r="E17" s="3">
        <f t="shared" si="4"/>
        <v>81.055421051297</v>
      </c>
      <c r="F17" s="3">
        <f t="shared" si="5"/>
        <v>88.87655817028181</v>
      </c>
      <c r="G17" s="3" t="e">
        <f t="shared" si="6"/>
        <v>#DIV/0!</v>
      </c>
      <c r="J17" s="4" t="s">
        <v>13</v>
      </c>
      <c r="N17" s="7">
        <v>80</v>
      </c>
    </row>
    <row r="18" spans="1:15" ht="12">
      <c r="A18" s="7">
        <v>6500</v>
      </c>
      <c r="B18" s="3">
        <f t="shared" si="1"/>
        <v>47.84521381500171</v>
      </c>
      <c r="C18" s="3">
        <f t="shared" si="2"/>
        <v>60.97919407794336</v>
      </c>
      <c r="D18" s="3">
        <f t="shared" si="3"/>
        <v>73.17503289353202</v>
      </c>
      <c r="E18" s="3">
        <f t="shared" si="4"/>
        <v>87.81003947223842</v>
      </c>
      <c r="F18" s="3">
        <f t="shared" si="5"/>
        <v>96.2829380178053</v>
      </c>
      <c r="G18" s="3" t="e">
        <f t="shared" si="6"/>
        <v>#DIV/0!</v>
      </c>
      <c r="J18" t="s">
        <v>22</v>
      </c>
      <c r="N18" s="7">
        <v>18</v>
      </c>
      <c r="O18" s="15"/>
    </row>
    <row r="19" spans="1:15" ht="12">
      <c r="A19" s="7">
        <v>7000</v>
      </c>
      <c r="B19" s="3">
        <f t="shared" si="1"/>
        <v>51.52561487769415</v>
      </c>
      <c r="C19" s="3">
        <f t="shared" si="2"/>
        <v>65.66990131470824</v>
      </c>
      <c r="D19" s="3">
        <f t="shared" si="3"/>
        <v>78.80388157764988</v>
      </c>
      <c r="E19" s="3">
        <f t="shared" si="4"/>
        <v>94.56465789317983</v>
      </c>
      <c r="F19" s="3">
        <f t="shared" si="5"/>
        <v>103.68931786532876</v>
      </c>
      <c r="G19" s="3" t="e">
        <f t="shared" si="6"/>
        <v>#DIV/0!</v>
      </c>
      <c r="O19" s="1"/>
    </row>
    <row r="20" spans="1:15" ht="12">
      <c r="A20" s="7">
        <v>7500</v>
      </c>
      <c r="B20" s="3">
        <f t="shared" si="1"/>
        <v>55.206015940386585</v>
      </c>
      <c r="C20" s="3">
        <f t="shared" si="2"/>
        <v>70.3606085514731</v>
      </c>
      <c r="D20" s="3">
        <f t="shared" si="3"/>
        <v>84.43273026176772</v>
      </c>
      <c r="E20" s="3">
        <f t="shared" si="4"/>
        <v>101.31927631412125</v>
      </c>
      <c r="F20" s="3">
        <f t="shared" si="5"/>
        <v>111.09569771285227</v>
      </c>
      <c r="G20" s="3" t="e">
        <f t="shared" si="6"/>
        <v>#DIV/0!</v>
      </c>
      <c r="J20" t="s">
        <v>14</v>
      </c>
      <c r="N20" s="6">
        <f>(N18+2*((N16*N17/100/25.4)-0.2))</f>
        <v>24.529133858267716</v>
      </c>
      <c r="O20" s="1"/>
    </row>
    <row r="21" spans="1:14" ht="12">
      <c r="A21" s="7">
        <v>8000</v>
      </c>
      <c r="B21" s="3">
        <f t="shared" si="1"/>
        <v>58.88641700307903</v>
      </c>
      <c r="C21" s="3">
        <f t="shared" si="2"/>
        <v>75.05131578823797</v>
      </c>
      <c r="D21" s="3">
        <f t="shared" si="3"/>
        <v>90.06157894588557</v>
      </c>
      <c r="E21" s="3">
        <f t="shared" si="4"/>
        <v>108.07389473506265</v>
      </c>
      <c r="F21" s="3">
        <f t="shared" si="5"/>
        <v>118.50207756037575</v>
      </c>
      <c r="G21" s="3" t="e">
        <f t="shared" si="6"/>
        <v>#DIV/0!</v>
      </c>
      <c r="J21" t="s">
        <v>15</v>
      </c>
      <c r="N21" s="6">
        <f>N20*PI()</f>
        <v>77.06054672805452</v>
      </c>
    </row>
    <row r="22" spans="1:7" ht="12">
      <c r="A22" s="17"/>
      <c r="B22" s="3"/>
      <c r="C22" s="3"/>
      <c r="D22" s="3"/>
      <c r="E22" s="3"/>
      <c r="F22" s="3"/>
      <c r="G22" s="3"/>
    </row>
    <row r="23" spans="1:7" ht="12">
      <c r="A23" s="17"/>
      <c r="B23" s="3"/>
      <c r="C23" s="3"/>
      <c r="D23" s="3"/>
      <c r="E23" s="3"/>
      <c r="F23" s="3"/>
      <c r="G23" s="3"/>
    </row>
    <row r="24" spans="1:17" ht="12">
      <c r="A24" s="3"/>
      <c r="B24" s="3"/>
      <c r="C24" s="3"/>
      <c r="D24" s="3"/>
      <c r="E24" s="3"/>
      <c r="F24" s="3"/>
      <c r="G24" s="3"/>
      <c r="O24" s="4"/>
      <c r="P24" s="4"/>
      <c r="Q24" s="4"/>
    </row>
    <row r="25" spans="15:17" ht="12">
      <c r="O25" s="4"/>
      <c r="P25" s="4"/>
      <c r="Q25" s="4"/>
    </row>
    <row r="26" spans="15:17" ht="12">
      <c r="O26" s="4"/>
      <c r="P26" s="4"/>
      <c r="Q26" s="4"/>
    </row>
    <row r="38" spans="2:4" ht="12">
      <c r="B38" s="12"/>
      <c r="C38" s="12"/>
      <c r="D38" s="12"/>
    </row>
    <row r="39" spans="1:7" ht="12">
      <c r="A39" s="5"/>
      <c r="C39" s="5"/>
      <c r="D39" s="5"/>
      <c r="F39" s="5"/>
      <c r="G39" s="5"/>
    </row>
    <row r="40" spans="5:7" ht="12">
      <c r="E40" s="11"/>
      <c r="F40" s="11"/>
      <c r="G40" s="11"/>
    </row>
    <row r="41" ht="12">
      <c r="E41" s="18"/>
    </row>
    <row r="42" spans="5:7" ht="12">
      <c r="E42" s="2"/>
      <c r="F42" s="2"/>
      <c r="G42" s="2"/>
    </row>
    <row r="43" spans="5:7" ht="12">
      <c r="E43" s="2"/>
      <c r="F43" s="2"/>
      <c r="G43" s="2"/>
    </row>
    <row r="44" spans="3:7" ht="12">
      <c r="C44" s="2"/>
      <c r="D44" s="2"/>
      <c r="E44" s="2"/>
      <c r="F44" s="2"/>
      <c r="G44" s="2"/>
    </row>
    <row r="45" spans="3:4" ht="12">
      <c r="C45" s="2"/>
      <c r="D45" s="2"/>
    </row>
    <row r="46" spans="2:7" ht="12">
      <c r="B46" s="11"/>
      <c r="C46" s="11"/>
      <c r="D46" s="11"/>
      <c r="E46" s="11"/>
      <c r="F46" s="11"/>
      <c r="G46" s="11"/>
    </row>
    <row r="48" spans="2:7" ht="12">
      <c r="B48" s="4"/>
      <c r="C48" s="4"/>
      <c r="D48" s="4"/>
      <c r="E48" s="4"/>
      <c r="F48" s="4"/>
      <c r="G48" s="4"/>
    </row>
    <row r="49" spans="2:7" ht="12">
      <c r="B49" s="4"/>
      <c r="C49" s="4"/>
      <c r="D49" s="4"/>
      <c r="E49" s="4"/>
      <c r="F49" s="4"/>
      <c r="G49" s="4"/>
    </row>
    <row r="50" spans="2:7" ht="12">
      <c r="B50" s="4"/>
      <c r="C50" s="4"/>
      <c r="D50" s="4"/>
      <c r="E50" s="4"/>
      <c r="F50" s="4"/>
      <c r="G50" s="4"/>
    </row>
    <row r="51" spans="2:7" ht="12">
      <c r="B51" s="4"/>
      <c r="C51" s="4"/>
      <c r="D51" s="4"/>
      <c r="E51" s="4"/>
      <c r="F51" s="4"/>
      <c r="G51" s="4"/>
    </row>
    <row r="52" spans="2:7" ht="12">
      <c r="B52" s="4"/>
      <c r="C52" s="4"/>
      <c r="D52" s="4"/>
      <c r="E52" s="4"/>
      <c r="F52" s="4"/>
      <c r="G52" s="4"/>
    </row>
    <row r="53" spans="2:7" ht="12">
      <c r="B53" s="4"/>
      <c r="C53" s="4"/>
      <c r="D53" s="4"/>
      <c r="E53" s="4"/>
      <c r="F53" s="4"/>
      <c r="G53" s="4"/>
    </row>
    <row r="54" spans="2:7" ht="12">
      <c r="B54" s="4"/>
      <c r="C54" s="4"/>
      <c r="D54" s="4"/>
      <c r="E54" s="4"/>
      <c r="F54" s="4"/>
      <c r="G54" s="4"/>
    </row>
    <row r="55" spans="2:7" ht="12">
      <c r="B55" s="4"/>
      <c r="C55" s="4"/>
      <c r="D55" s="4"/>
      <c r="E55" s="4"/>
      <c r="F55" s="4"/>
      <c r="G55" s="4"/>
    </row>
    <row r="56" spans="2:7" ht="12">
      <c r="B56" s="4"/>
      <c r="C56" s="4"/>
      <c r="D56" s="4"/>
      <c r="E56" s="4"/>
      <c r="F56" s="4"/>
      <c r="G56" s="4"/>
    </row>
    <row r="64" s="5" customFormat="1" ht="26.25" customHeight="1"/>
    <row r="71" spans="2:7" ht="12">
      <c r="B71" s="2"/>
      <c r="C71" s="2"/>
      <c r="D71" s="2"/>
      <c r="E71" s="2"/>
      <c r="F71" s="2"/>
      <c r="G71" s="2"/>
    </row>
    <row r="72" spans="2:7" ht="12">
      <c r="B72" s="2"/>
      <c r="C72" s="2"/>
      <c r="D72" s="2"/>
      <c r="E72" s="2"/>
      <c r="F72" s="2"/>
      <c r="G72" s="2"/>
    </row>
    <row r="73" spans="2:7" ht="12">
      <c r="B73" s="2"/>
      <c r="C73" s="2"/>
      <c r="D73" s="2"/>
      <c r="E73" s="2"/>
      <c r="F73" s="2"/>
      <c r="G73" s="2"/>
    </row>
    <row r="74" spans="2:7" ht="12">
      <c r="B74" s="2"/>
      <c r="C74" s="2"/>
      <c r="D74" s="2"/>
      <c r="E74" s="2"/>
      <c r="F74" s="2"/>
      <c r="G74" s="2"/>
    </row>
    <row r="75" spans="2:7" ht="12">
      <c r="B75" s="2"/>
      <c r="C75" s="2"/>
      <c r="D75" s="2"/>
      <c r="E75" s="2"/>
      <c r="F75" s="2"/>
      <c r="G75" s="2"/>
    </row>
  </sheetData>
  <mergeCells count="2">
    <mergeCell ref="K5:M5"/>
    <mergeCell ref="J15:N15"/>
  </mergeCells>
  <printOptions/>
  <pageMargins left="0.75" right="0.75" top="1" bottom="1" header="0.5" footer="0.5"/>
  <pageSetup horizontalDpi="600" verticalDpi="6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75"/>
  <sheetViews>
    <sheetView zoomScale="90" zoomScaleNormal="90" workbookViewId="0" topLeftCell="A1">
      <selection activeCell="J19" sqref="J19"/>
    </sheetView>
  </sheetViews>
  <sheetFormatPr defaultColWidth="11.421875" defaultRowHeight="12.75"/>
  <cols>
    <col min="1" max="1" width="10.00390625" style="0" customWidth="1"/>
    <col min="2" max="2" width="12.7109375" style="0" customWidth="1"/>
    <col min="3" max="6" width="8.8515625" style="0" customWidth="1"/>
    <col min="7" max="7" width="9.140625" style="0" hidden="1" customWidth="1"/>
    <col min="8" max="8" width="4.00390625" style="0" customWidth="1"/>
    <col min="9" max="10" width="8.8515625" style="0" customWidth="1"/>
    <col min="11" max="13" width="4.28125" style="0" customWidth="1"/>
    <col min="14" max="15" width="9.7109375" style="0" customWidth="1"/>
    <col min="16" max="16384" width="8.8515625" style="0" customWidth="1"/>
  </cols>
  <sheetData>
    <row r="1" spans="2:7" ht="15">
      <c r="B1" s="23" t="s">
        <v>34</v>
      </c>
      <c r="C1" s="10"/>
      <c r="D1" s="10"/>
      <c r="E1" s="10"/>
      <c r="F1" s="10"/>
      <c r="G1" s="10"/>
    </row>
    <row r="2" spans="1:7" ht="12">
      <c r="A2" s="8" t="s">
        <v>0</v>
      </c>
      <c r="B2" s="9"/>
      <c r="C2" s="9"/>
      <c r="D2" s="1"/>
      <c r="E2" s="1"/>
      <c r="F2" s="1"/>
      <c r="G2" s="1"/>
    </row>
    <row r="3" spans="2:7" ht="12">
      <c r="B3" s="1"/>
      <c r="C3" s="1"/>
      <c r="D3" s="1"/>
      <c r="E3" s="1"/>
      <c r="F3" s="1"/>
      <c r="G3" s="1"/>
    </row>
    <row r="5" spans="2:15" ht="12">
      <c r="B5" s="21" t="s">
        <v>1</v>
      </c>
      <c r="C5" s="11"/>
      <c r="D5" s="11"/>
      <c r="E5" s="11"/>
      <c r="F5" s="11"/>
      <c r="G5" s="11"/>
      <c r="J5" s="19" t="s">
        <v>9</v>
      </c>
      <c r="K5" s="24" t="s">
        <v>17</v>
      </c>
      <c r="L5" s="24"/>
      <c r="M5" s="24"/>
      <c r="N5" s="20" t="s">
        <v>18</v>
      </c>
      <c r="O5" s="20" t="s">
        <v>10</v>
      </c>
    </row>
    <row r="6" spans="1:15" ht="12">
      <c r="A6" s="19" t="s">
        <v>2</v>
      </c>
      <c r="B6" s="19" t="s">
        <v>3</v>
      </c>
      <c r="C6" s="19" t="s">
        <v>4</v>
      </c>
      <c r="D6" s="19" t="s">
        <v>5</v>
      </c>
      <c r="E6" s="19" t="s">
        <v>6</v>
      </c>
      <c r="F6" s="19" t="s">
        <v>7</v>
      </c>
      <c r="G6" s="19" t="s">
        <v>16</v>
      </c>
      <c r="J6" t="s">
        <v>8</v>
      </c>
      <c r="K6" s="13">
        <v>17</v>
      </c>
      <c r="L6" s="1" t="s">
        <v>19</v>
      </c>
      <c r="M6" s="14">
        <v>22</v>
      </c>
      <c r="N6" s="15">
        <f aca="true" t="shared" si="0" ref="N6:N12">M6/K6</f>
        <v>1.2941176470588236</v>
      </c>
      <c r="O6" s="1"/>
    </row>
    <row r="7" spans="1:15" ht="12">
      <c r="A7" s="7">
        <v>1000</v>
      </c>
      <c r="B7" s="3">
        <f aca="true" t="shared" si="1" ref="B7:B21">$A7/O$7*$N$21/12/5280*60</f>
        <v>7.820852258221434</v>
      </c>
      <c r="C7" s="3">
        <f aca="true" t="shared" si="2" ref="C7:C21">$A7/O$8*$N$21/12/5280*60</f>
        <v>9.967752878125355</v>
      </c>
      <c r="D7" s="3">
        <f aca="true" t="shared" si="3" ref="D7:D21">$A7/O$9*$N$21/12/5280*60</f>
        <v>11.961303453750427</v>
      </c>
      <c r="E7" s="3">
        <f aca="true" t="shared" si="4" ref="E7:E21">$A7/O$10*$N$21/12/5280*60</f>
        <v>14.353564144500512</v>
      </c>
      <c r="F7" s="3">
        <f aca="true" t="shared" si="5" ref="F7:F21">$A7/O$11*$N$21/12/5280*60</f>
        <v>15.738557175987403</v>
      </c>
      <c r="G7" s="3" t="e">
        <f aca="true" t="shared" si="6" ref="G7:G21">$A7/O$12*$N$21/12/5280*60</f>
        <v>#DIV/0!</v>
      </c>
      <c r="J7" t="s">
        <v>3</v>
      </c>
      <c r="K7" s="13">
        <v>17</v>
      </c>
      <c r="L7" s="1" t="s">
        <v>19</v>
      </c>
      <c r="M7" s="14">
        <v>26</v>
      </c>
      <c r="N7" s="15">
        <f t="shared" si="0"/>
        <v>1.5294117647058822</v>
      </c>
      <c r="O7" s="15">
        <f>$N$6*N7*$M$12/$K$12</f>
        <v>9.330696984676223</v>
      </c>
    </row>
    <row r="8" spans="1:15" ht="12">
      <c r="A8" s="7">
        <v>1500</v>
      </c>
      <c r="B8" s="3">
        <f t="shared" si="1"/>
        <v>11.73127838733215</v>
      </c>
      <c r="C8" s="3">
        <f t="shared" si="2"/>
        <v>14.951629317188033</v>
      </c>
      <c r="D8" s="3">
        <f t="shared" si="3"/>
        <v>17.941955180625637</v>
      </c>
      <c r="E8" s="3">
        <f t="shared" si="4"/>
        <v>21.530346216750768</v>
      </c>
      <c r="F8" s="3">
        <f t="shared" si="5"/>
        <v>23.607835763981104</v>
      </c>
      <c r="G8" s="3" t="e">
        <f t="shared" si="6"/>
        <v>#DIV/0!</v>
      </c>
      <c r="J8" t="s">
        <v>4</v>
      </c>
      <c r="K8" s="13">
        <v>20</v>
      </c>
      <c r="L8" s="1" t="s">
        <v>19</v>
      </c>
      <c r="M8" s="14">
        <v>24</v>
      </c>
      <c r="N8" s="15">
        <f t="shared" si="0"/>
        <v>1.2</v>
      </c>
      <c r="O8" s="15">
        <f>$N$6*N8*$M$12/$K$12</f>
        <v>7.321008403361345</v>
      </c>
    </row>
    <row r="9" spans="1:15" ht="12">
      <c r="A9" s="7">
        <v>2000</v>
      </c>
      <c r="B9" s="3">
        <f t="shared" si="1"/>
        <v>15.641704516442868</v>
      </c>
      <c r="C9" s="3">
        <f t="shared" si="2"/>
        <v>19.93550575625071</v>
      </c>
      <c r="D9" s="3">
        <f t="shared" si="3"/>
        <v>23.922606907500853</v>
      </c>
      <c r="E9" s="3">
        <f t="shared" si="4"/>
        <v>28.707128289001023</v>
      </c>
      <c r="F9" s="3">
        <f t="shared" si="5"/>
        <v>31.477114351974805</v>
      </c>
      <c r="G9" s="3" t="e">
        <f t="shared" si="6"/>
        <v>#DIV/0!</v>
      </c>
      <c r="J9" t="s">
        <v>5</v>
      </c>
      <c r="K9" s="13">
        <v>22</v>
      </c>
      <c r="L9" s="1" t="s">
        <v>19</v>
      </c>
      <c r="M9" s="14">
        <v>22</v>
      </c>
      <c r="N9" s="15">
        <f t="shared" si="0"/>
        <v>1</v>
      </c>
      <c r="O9" s="15">
        <f>$N$6*N9*$M$12/$K$12</f>
        <v>6.100840336134454</v>
      </c>
    </row>
    <row r="10" spans="1:15" ht="12">
      <c r="A10" s="7">
        <v>2500</v>
      </c>
      <c r="B10" s="3">
        <f t="shared" si="1"/>
        <v>19.552130645553586</v>
      </c>
      <c r="C10" s="3">
        <f t="shared" si="2"/>
        <v>24.91938219531339</v>
      </c>
      <c r="D10" s="3">
        <f t="shared" si="3"/>
        <v>29.903258634376066</v>
      </c>
      <c r="E10" s="3">
        <f t="shared" si="4"/>
        <v>35.883910361251274</v>
      </c>
      <c r="F10" s="3">
        <f t="shared" si="5"/>
        <v>39.3463929399685</v>
      </c>
      <c r="G10" s="3" t="e">
        <f t="shared" si="6"/>
        <v>#DIV/0!</v>
      </c>
      <c r="J10" t="s">
        <v>6</v>
      </c>
      <c r="K10" s="13">
        <v>24</v>
      </c>
      <c r="L10" s="1" t="s">
        <v>19</v>
      </c>
      <c r="M10" s="14">
        <v>20</v>
      </c>
      <c r="N10" s="15">
        <f t="shared" si="0"/>
        <v>0.8333333333333334</v>
      </c>
      <c r="O10" s="15">
        <f>$N$6*N10*$M$12/$K$12</f>
        <v>5.084033613445379</v>
      </c>
    </row>
    <row r="11" spans="1:15" ht="12">
      <c r="A11" s="7">
        <v>3000</v>
      </c>
      <c r="B11" s="3">
        <f t="shared" si="1"/>
        <v>23.4625567746643</v>
      </c>
      <c r="C11" s="3">
        <f t="shared" si="2"/>
        <v>29.903258634376066</v>
      </c>
      <c r="D11" s="3">
        <f t="shared" si="3"/>
        <v>35.883910361251274</v>
      </c>
      <c r="E11" s="3">
        <f t="shared" si="4"/>
        <v>43.060692433501536</v>
      </c>
      <c r="F11" s="3">
        <f t="shared" si="5"/>
        <v>47.21567152796221</v>
      </c>
      <c r="G11" s="3" t="e">
        <f t="shared" si="6"/>
        <v>#DIV/0!</v>
      </c>
      <c r="J11" t="s">
        <v>7</v>
      </c>
      <c r="K11" s="13">
        <v>25</v>
      </c>
      <c r="L11" s="1" t="s">
        <v>19</v>
      </c>
      <c r="M11" s="14">
        <v>19</v>
      </c>
      <c r="N11" s="15">
        <f t="shared" si="0"/>
        <v>0.76</v>
      </c>
      <c r="O11" s="15">
        <f>$N$6*N11*$M$12/$K$12</f>
        <v>4.6366386554621855</v>
      </c>
    </row>
    <row r="12" spans="1:15" ht="12">
      <c r="A12" s="7">
        <v>3500</v>
      </c>
      <c r="B12" s="3">
        <f t="shared" si="1"/>
        <v>27.372982903775018</v>
      </c>
      <c r="C12" s="3">
        <f t="shared" si="2"/>
        <v>34.88713507343875</v>
      </c>
      <c r="D12" s="3">
        <f t="shared" si="3"/>
        <v>41.8645620881265</v>
      </c>
      <c r="E12" s="3">
        <f t="shared" si="4"/>
        <v>50.23747450575178</v>
      </c>
      <c r="F12" s="3">
        <f t="shared" si="5"/>
        <v>55.08495011595591</v>
      </c>
      <c r="G12" s="3" t="e">
        <f t="shared" si="6"/>
        <v>#DIV/0!</v>
      </c>
      <c r="J12" t="s">
        <v>20</v>
      </c>
      <c r="K12" s="16">
        <v>7</v>
      </c>
      <c r="L12" s="1" t="s">
        <v>19</v>
      </c>
      <c r="M12" s="22">
        <v>33</v>
      </c>
      <c r="N12" s="15">
        <f t="shared" si="0"/>
        <v>4.714285714285714</v>
      </c>
      <c r="O12" s="15"/>
    </row>
    <row r="13" spans="1:7" ht="12">
      <c r="A13" s="7">
        <v>4000</v>
      </c>
      <c r="B13" s="3">
        <f t="shared" si="1"/>
        <v>31.283409032885736</v>
      </c>
      <c r="C13" s="3">
        <f t="shared" si="2"/>
        <v>39.87101151250142</v>
      </c>
      <c r="D13" s="3">
        <f t="shared" si="3"/>
        <v>47.845213815001706</v>
      </c>
      <c r="E13" s="3">
        <f t="shared" si="4"/>
        <v>57.414256578002046</v>
      </c>
      <c r="F13" s="3">
        <f t="shared" si="5"/>
        <v>62.95422870394961</v>
      </c>
      <c r="G13" s="3" t="e">
        <f t="shared" si="6"/>
        <v>#DIV/0!</v>
      </c>
    </row>
    <row r="14" spans="1:15" ht="12">
      <c r="A14" s="7">
        <v>4500</v>
      </c>
      <c r="B14" s="3">
        <f t="shared" si="1"/>
        <v>35.193835161996454</v>
      </c>
      <c r="C14" s="3">
        <f t="shared" si="2"/>
        <v>44.8548879515641</v>
      </c>
      <c r="D14" s="3">
        <f t="shared" si="3"/>
        <v>53.82586554187691</v>
      </c>
      <c r="E14" s="3">
        <f t="shared" si="4"/>
        <v>64.59103865025232</v>
      </c>
      <c r="F14" s="3">
        <f t="shared" si="5"/>
        <v>70.82350729194332</v>
      </c>
      <c r="G14" s="3" t="e">
        <f t="shared" si="6"/>
        <v>#DIV/0!</v>
      </c>
      <c r="O14" s="15"/>
    </row>
    <row r="15" spans="1:14" ht="12">
      <c r="A15" s="7">
        <v>5000</v>
      </c>
      <c r="B15" s="3">
        <f t="shared" si="1"/>
        <v>39.10426129110717</v>
      </c>
      <c r="C15" s="3">
        <f t="shared" si="2"/>
        <v>49.83876439062678</v>
      </c>
      <c r="D15" s="3">
        <f t="shared" si="3"/>
        <v>59.80651726875213</v>
      </c>
      <c r="E15" s="3">
        <f t="shared" si="4"/>
        <v>71.76782072250255</v>
      </c>
      <c r="F15" s="3">
        <f t="shared" si="5"/>
        <v>78.692785879937</v>
      </c>
      <c r="G15" s="3" t="e">
        <f t="shared" si="6"/>
        <v>#DIV/0!</v>
      </c>
      <c r="J15" s="25" t="s">
        <v>11</v>
      </c>
      <c r="K15" s="26"/>
      <c r="L15" s="26"/>
      <c r="M15" s="26"/>
      <c r="N15" s="26"/>
    </row>
    <row r="16" spans="1:15" ht="12">
      <c r="A16" s="7">
        <v>5500</v>
      </c>
      <c r="B16" s="3">
        <f t="shared" si="1"/>
        <v>43.01468742021788</v>
      </c>
      <c r="C16" s="3">
        <f t="shared" si="2"/>
        <v>54.822640829689455</v>
      </c>
      <c r="D16" s="3">
        <f t="shared" si="3"/>
        <v>65.78716899562734</v>
      </c>
      <c r="E16" s="3">
        <f t="shared" si="4"/>
        <v>78.94460279475281</v>
      </c>
      <c r="F16" s="3">
        <f t="shared" si="5"/>
        <v>86.56206446793071</v>
      </c>
      <c r="G16" s="3" t="e">
        <f t="shared" si="6"/>
        <v>#DIV/0!</v>
      </c>
      <c r="J16" s="4" t="s">
        <v>12</v>
      </c>
      <c r="K16" s="4"/>
      <c r="M16" s="4"/>
      <c r="N16" s="7">
        <v>110</v>
      </c>
      <c r="O16" s="15"/>
    </row>
    <row r="17" spans="1:14" ht="12">
      <c r="A17" s="7">
        <v>6000</v>
      </c>
      <c r="B17" s="3">
        <f t="shared" si="1"/>
        <v>46.9251135493286</v>
      </c>
      <c r="C17" s="3">
        <f t="shared" si="2"/>
        <v>59.80651726875213</v>
      </c>
      <c r="D17" s="3">
        <f t="shared" si="3"/>
        <v>71.76782072250255</v>
      </c>
      <c r="E17" s="3">
        <f t="shared" si="4"/>
        <v>86.12138486700307</v>
      </c>
      <c r="F17" s="3">
        <f t="shared" si="5"/>
        <v>94.43134305592442</v>
      </c>
      <c r="G17" s="3" t="e">
        <f t="shared" si="6"/>
        <v>#DIV/0!</v>
      </c>
      <c r="J17" s="4" t="s">
        <v>13</v>
      </c>
      <c r="N17" s="7">
        <v>80</v>
      </c>
    </row>
    <row r="18" spans="1:15" ht="12">
      <c r="A18" s="7">
        <v>6500</v>
      </c>
      <c r="B18" s="3">
        <f t="shared" si="1"/>
        <v>50.835539678439325</v>
      </c>
      <c r="C18" s="3">
        <f t="shared" si="2"/>
        <v>64.79039370781481</v>
      </c>
      <c r="D18" s="3">
        <f t="shared" si="3"/>
        <v>77.74847244937776</v>
      </c>
      <c r="E18" s="3">
        <f t="shared" si="4"/>
        <v>93.29816693925332</v>
      </c>
      <c r="F18" s="3">
        <f t="shared" si="5"/>
        <v>102.30062164391812</v>
      </c>
      <c r="G18" s="3" t="e">
        <f t="shared" si="6"/>
        <v>#DIV/0!</v>
      </c>
      <c r="J18" t="s">
        <v>22</v>
      </c>
      <c r="N18" s="7">
        <v>18</v>
      </c>
      <c r="O18" s="15"/>
    </row>
    <row r="19" spans="1:15" ht="12">
      <c r="A19" s="7">
        <v>7000</v>
      </c>
      <c r="B19" s="3">
        <f t="shared" si="1"/>
        <v>54.745965807550036</v>
      </c>
      <c r="C19" s="3">
        <f t="shared" si="2"/>
        <v>69.7742701468775</v>
      </c>
      <c r="D19" s="3">
        <f t="shared" si="3"/>
        <v>83.729124176253</v>
      </c>
      <c r="E19" s="3">
        <f t="shared" si="4"/>
        <v>100.47494901150355</v>
      </c>
      <c r="F19" s="3">
        <f t="shared" si="5"/>
        <v>110.16990023191183</v>
      </c>
      <c r="G19" s="3" t="e">
        <f t="shared" si="6"/>
        <v>#DIV/0!</v>
      </c>
      <c r="O19" s="1"/>
    </row>
    <row r="20" spans="1:15" ht="12">
      <c r="A20" s="7">
        <v>7500</v>
      </c>
      <c r="B20" s="3">
        <f t="shared" si="1"/>
        <v>58.656391936660754</v>
      </c>
      <c r="C20" s="3">
        <f t="shared" si="2"/>
        <v>74.75814658594015</v>
      </c>
      <c r="D20" s="3">
        <f t="shared" si="3"/>
        <v>89.7097759031282</v>
      </c>
      <c r="E20" s="3">
        <f t="shared" si="4"/>
        <v>107.65173108375382</v>
      </c>
      <c r="F20" s="3">
        <f t="shared" si="5"/>
        <v>118.03917881990552</v>
      </c>
      <c r="G20" s="3" t="e">
        <f t="shared" si="6"/>
        <v>#DIV/0!</v>
      </c>
      <c r="J20" t="s">
        <v>14</v>
      </c>
      <c r="N20" s="6">
        <f>(N18+2*((N16*N17/100/25.4)-0.2))</f>
        <v>24.529133858267716</v>
      </c>
      <c r="O20" s="1"/>
    </row>
    <row r="21" spans="1:14" ht="12">
      <c r="A21" s="7">
        <v>8000</v>
      </c>
      <c r="B21" s="3">
        <f t="shared" si="1"/>
        <v>62.56681806577147</v>
      </c>
      <c r="C21" s="3">
        <f t="shared" si="2"/>
        <v>79.74202302500284</v>
      </c>
      <c r="D21" s="3">
        <f t="shared" si="3"/>
        <v>95.69042763000341</v>
      </c>
      <c r="E21" s="3">
        <f t="shared" si="4"/>
        <v>114.82851315600409</v>
      </c>
      <c r="F21" s="3">
        <f t="shared" si="5"/>
        <v>125.90845740789922</v>
      </c>
      <c r="G21" s="3" t="e">
        <f t="shared" si="6"/>
        <v>#DIV/0!</v>
      </c>
      <c r="J21" t="s">
        <v>15</v>
      </c>
      <c r="N21" s="6">
        <f>N20*PI()</f>
        <v>77.06054672805452</v>
      </c>
    </row>
    <row r="22" spans="1:7" ht="12">
      <c r="A22" s="17"/>
      <c r="B22" s="3"/>
      <c r="C22" s="3"/>
      <c r="D22" s="3"/>
      <c r="E22" s="3"/>
      <c r="F22" s="3"/>
      <c r="G22" s="3"/>
    </row>
    <row r="23" spans="1:7" ht="12">
      <c r="A23" s="17"/>
      <c r="B23" s="3"/>
      <c r="C23" s="3"/>
      <c r="D23" s="3"/>
      <c r="E23" s="3"/>
      <c r="F23" s="3"/>
      <c r="G23" s="3"/>
    </row>
    <row r="24" spans="1:17" ht="12">
      <c r="A24" s="3"/>
      <c r="B24" s="3"/>
      <c r="C24" s="3"/>
      <c r="D24" s="3"/>
      <c r="E24" s="3"/>
      <c r="F24" s="3"/>
      <c r="G24" s="3"/>
      <c r="O24" s="4"/>
      <c r="P24" s="4"/>
      <c r="Q24" s="4"/>
    </row>
    <row r="25" spans="15:17" ht="12">
      <c r="O25" s="4"/>
      <c r="P25" s="4"/>
      <c r="Q25" s="4"/>
    </row>
    <row r="26" spans="15:17" ht="12">
      <c r="O26" s="4"/>
      <c r="P26" s="4"/>
      <c r="Q26" s="4"/>
    </row>
    <row r="38" spans="2:4" ht="12">
      <c r="B38" s="12"/>
      <c r="C38" s="12"/>
      <c r="D38" s="12"/>
    </row>
    <row r="39" spans="1:7" ht="12">
      <c r="A39" s="5"/>
      <c r="C39" s="5"/>
      <c r="D39" s="5"/>
      <c r="F39" s="5"/>
      <c r="G39" s="5"/>
    </row>
    <row r="40" spans="5:7" ht="12">
      <c r="E40" s="11"/>
      <c r="F40" s="11"/>
      <c r="G40" s="11"/>
    </row>
    <row r="41" ht="12">
      <c r="E41" s="18"/>
    </row>
    <row r="42" spans="5:7" ht="12">
      <c r="E42" s="2"/>
      <c r="F42" s="2"/>
      <c r="G42" s="2"/>
    </row>
    <row r="43" spans="5:7" ht="12">
      <c r="E43" s="2"/>
      <c r="F43" s="2"/>
      <c r="G43" s="2"/>
    </row>
    <row r="44" spans="3:7" ht="12">
      <c r="C44" s="2"/>
      <c r="D44" s="2"/>
      <c r="E44" s="2"/>
      <c r="F44" s="2"/>
      <c r="G44" s="2"/>
    </row>
    <row r="45" spans="3:4" ht="12">
      <c r="C45" s="2"/>
      <c r="D45" s="2"/>
    </row>
    <row r="46" spans="2:7" ht="12">
      <c r="B46" s="11"/>
      <c r="C46" s="11"/>
      <c r="D46" s="11"/>
      <c r="E46" s="11"/>
      <c r="F46" s="11"/>
      <c r="G46" s="11"/>
    </row>
    <row r="48" spans="2:7" ht="12">
      <c r="B48" s="4"/>
      <c r="C48" s="4"/>
      <c r="D48" s="4"/>
      <c r="E48" s="4"/>
      <c r="F48" s="4"/>
      <c r="G48" s="4"/>
    </row>
    <row r="49" spans="2:7" ht="12">
      <c r="B49" s="4"/>
      <c r="C49" s="4"/>
      <c r="D49" s="4"/>
      <c r="E49" s="4"/>
      <c r="F49" s="4"/>
      <c r="G49" s="4"/>
    </row>
    <row r="50" spans="2:7" ht="12">
      <c r="B50" s="4"/>
      <c r="C50" s="4"/>
      <c r="D50" s="4"/>
      <c r="E50" s="4"/>
      <c r="F50" s="4"/>
      <c r="G50" s="4"/>
    </row>
    <row r="51" spans="2:7" ht="12">
      <c r="B51" s="4"/>
      <c r="C51" s="4"/>
      <c r="D51" s="4"/>
      <c r="E51" s="4"/>
      <c r="F51" s="4"/>
      <c r="G51" s="4"/>
    </row>
    <row r="52" spans="2:7" ht="12">
      <c r="B52" s="4"/>
      <c r="C52" s="4"/>
      <c r="D52" s="4"/>
      <c r="E52" s="4"/>
      <c r="F52" s="4"/>
      <c r="G52" s="4"/>
    </row>
    <row r="53" spans="2:7" ht="12">
      <c r="B53" s="4"/>
      <c r="C53" s="4"/>
      <c r="D53" s="4"/>
      <c r="E53" s="4"/>
      <c r="F53" s="4"/>
      <c r="G53" s="4"/>
    </row>
    <row r="54" spans="2:7" ht="12">
      <c r="B54" s="4"/>
      <c r="C54" s="4"/>
      <c r="D54" s="4"/>
      <c r="E54" s="4"/>
      <c r="F54" s="4"/>
      <c r="G54" s="4"/>
    </row>
    <row r="55" spans="2:7" ht="12">
      <c r="B55" s="4"/>
      <c r="C55" s="4"/>
      <c r="D55" s="4"/>
      <c r="E55" s="4"/>
      <c r="F55" s="4"/>
      <c r="G55" s="4"/>
    </row>
    <row r="56" spans="2:7" ht="12">
      <c r="B56" s="4"/>
      <c r="C56" s="4"/>
      <c r="D56" s="4"/>
      <c r="E56" s="4"/>
      <c r="F56" s="4"/>
      <c r="G56" s="4"/>
    </row>
    <row r="64" s="5" customFormat="1" ht="26.25" customHeight="1"/>
    <row r="71" spans="2:7" ht="12">
      <c r="B71" s="2"/>
      <c r="C71" s="2"/>
      <c r="D71" s="2"/>
      <c r="E71" s="2"/>
      <c r="F71" s="2"/>
      <c r="G71" s="2"/>
    </row>
    <row r="72" spans="2:7" ht="12">
      <c r="B72" s="2"/>
      <c r="C72" s="2"/>
      <c r="D72" s="2"/>
      <c r="E72" s="2"/>
      <c r="F72" s="2"/>
      <c r="G72" s="2"/>
    </row>
    <row r="73" spans="2:7" ht="12">
      <c r="B73" s="2"/>
      <c r="C73" s="2"/>
      <c r="D73" s="2"/>
      <c r="E73" s="2"/>
      <c r="F73" s="2"/>
      <c r="G73" s="2"/>
    </row>
    <row r="74" spans="2:7" ht="12">
      <c r="B74" s="2"/>
      <c r="C74" s="2"/>
      <c r="D74" s="2"/>
      <c r="E74" s="2"/>
      <c r="F74" s="2"/>
      <c r="G74" s="2"/>
    </row>
    <row r="75" spans="2:7" ht="12">
      <c r="B75" s="2"/>
      <c r="C75" s="2"/>
      <c r="D75" s="2"/>
      <c r="E75" s="2"/>
      <c r="F75" s="2"/>
      <c r="G75" s="2"/>
    </row>
  </sheetData>
  <mergeCells count="2">
    <mergeCell ref="K5:M5"/>
    <mergeCell ref="J15:N15"/>
  </mergeCells>
  <printOptions/>
  <pageMargins left="0.75" right="0.75" top="1" bottom="1" header="0.5" footer="0.5"/>
  <pageSetup horizontalDpi="600" verticalDpi="6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75"/>
  <sheetViews>
    <sheetView zoomScale="90" zoomScaleNormal="90" workbookViewId="0" topLeftCell="A1">
      <selection activeCell="K9" sqref="K9"/>
    </sheetView>
  </sheetViews>
  <sheetFormatPr defaultColWidth="11.421875" defaultRowHeight="12.75"/>
  <cols>
    <col min="1" max="1" width="10.00390625" style="0" customWidth="1"/>
    <col min="2" max="2" width="12.7109375" style="0" customWidth="1"/>
    <col min="3" max="6" width="8.8515625" style="0" customWidth="1"/>
    <col min="7" max="7" width="9.140625" style="0" hidden="1" customWidth="1"/>
    <col min="8" max="8" width="4.00390625" style="0" customWidth="1"/>
    <col min="9" max="10" width="8.8515625" style="0" customWidth="1"/>
    <col min="11" max="13" width="4.28125" style="0" customWidth="1"/>
    <col min="14" max="15" width="9.7109375" style="0" customWidth="1"/>
    <col min="16" max="16384" width="8.8515625" style="0" customWidth="1"/>
  </cols>
  <sheetData>
    <row r="1" spans="2:7" ht="15">
      <c r="B1" s="23" t="s">
        <v>35</v>
      </c>
      <c r="C1" s="10"/>
      <c r="D1" s="10"/>
      <c r="E1" s="10"/>
      <c r="F1" s="10"/>
      <c r="G1" s="10"/>
    </row>
    <row r="2" spans="1:7" ht="12">
      <c r="A2" s="8" t="s">
        <v>0</v>
      </c>
      <c r="B2" s="9"/>
      <c r="C2" s="9"/>
      <c r="D2" s="1"/>
      <c r="E2" s="1"/>
      <c r="F2" s="1"/>
      <c r="G2" s="1"/>
    </row>
    <row r="3" spans="2:7" ht="12">
      <c r="B3" s="1"/>
      <c r="C3" s="1"/>
      <c r="D3" s="1"/>
      <c r="E3" s="1"/>
      <c r="F3" s="1"/>
      <c r="G3" s="1"/>
    </row>
    <row r="5" spans="2:15" ht="12">
      <c r="B5" s="21" t="s">
        <v>1</v>
      </c>
      <c r="C5" s="11"/>
      <c r="D5" s="11"/>
      <c r="E5" s="11"/>
      <c r="F5" s="11"/>
      <c r="G5" s="11"/>
      <c r="J5" s="19" t="s">
        <v>9</v>
      </c>
      <c r="K5" s="24" t="s">
        <v>17</v>
      </c>
      <c r="L5" s="24"/>
      <c r="M5" s="24"/>
      <c r="N5" s="20" t="s">
        <v>18</v>
      </c>
      <c r="O5" s="20" t="s">
        <v>10</v>
      </c>
    </row>
    <row r="6" spans="1:15" ht="12">
      <c r="A6" s="19" t="s">
        <v>2</v>
      </c>
      <c r="B6" s="19" t="s">
        <v>3</v>
      </c>
      <c r="C6" s="19" t="s">
        <v>4</v>
      </c>
      <c r="D6" s="19" t="s">
        <v>5</v>
      </c>
      <c r="E6" s="19" t="s">
        <v>6</v>
      </c>
      <c r="F6" s="19" t="s">
        <v>7</v>
      </c>
      <c r="G6" s="19" t="s">
        <v>16</v>
      </c>
      <c r="J6" t="s">
        <v>8</v>
      </c>
      <c r="K6" s="13">
        <v>16</v>
      </c>
      <c r="L6" s="1" t="s">
        <v>19</v>
      </c>
      <c r="M6" s="14">
        <v>22</v>
      </c>
      <c r="N6" s="15">
        <f aca="true" t="shared" si="0" ref="N6:N12">M6/K6</f>
        <v>1.375</v>
      </c>
      <c r="O6" s="1"/>
    </row>
    <row r="7" spans="1:15" ht="12">
      <c r="A7" s="7">
        <v>1000</v>
      </c>
      <c r="B7" s="3">
        <f aca="true" t="shared" si="1" ref="B7:B21">$A7/O$7*$N$21/12/5280*60</f>
        <v>6.92781376506812</v>
      </c>
      <c r="C7" s="3">
        <f aca="true" t="shared" si="2" ref="C7:C21">$A7/O$8*$N$21/12/5280*60</f>
        <v>8.912343749853262</v>
      </c>
      <c r="D7" s="3">
        <f aca="true" t="shared" si="3" ref="D7:D21">$A7/O$9*$N$21/12/5280*60</f>
        <v>11.257697368235696</v>
      </c>
      <c r="E7" s="3">
        <f aca="true" t="shared" si="4" ref="E7:E21">$A7/O$10*$N$21/12/5280*60</f>
        <v>13.509236841882831</v>
      </c>
      <c r="F7" s="3">
        <f aca="true" t="shared" si="5" ref="F7:F21">$A7/O$11*$N$21/12/5280*60</f>
        <v>14.812759695046969</v>
      </c>
      <c r="G7" s="3" t="e">
        <f aca="true" t="shared" si="6" ref="G7:G21">$A7/O$12*$N$21/12/5280*60</f>
        <v>#DIV/0!</v>
      </c>
      <c r="J7" t="s">
        <v>3</v>
      </c>
      <c r="K7" s="13">
        <v>16</v>
      </c>
      <c r="L7" s="1" t="s">
        <v>19</v>
      </c>
      <c r="M7" s="14">
        <v>26</v>
      </c>
      <c r="N7" s="15">
        <f t="shared" si="0"/>
        <v>1.625</v>
      </c>
      <c r="O7" s="15">
        <f>$N$6*N7*$M$12/$K$12</f>
        <v>10.533482142857142</v>
      </c>
    </row>
    <row r="8" spans="1:15" ht="12">
      <c r="A8" s="7">
        <v>1500</v>
      </c>
      <c r="B8" s="3">
        <f t="shared" si="1"/>
        <v>10.391720647602183</v>
      </c>
      <c r="C8" s="3">
        <f t="shared" si="2"/>
        <v>13.368515624779892</v>
      </c>
      <c r="D8" s="3">
        <f t="shared" si="3"/>
        <v>16.886546052353545</v>
      </c>
      <c r="E8" s="3">
        <f t="shared" si="4"/>
        <v>20.26385526282425</v>
      </c>
      <c r="F8" s="3">
        <f t="shared" si="5"/>
        <v>22.219139542570453</v>
      </c>
      <c r="G8" s="3" t="e">
        <f t="shared" si="6"/>
        <v>#DIV/0!</v>
      </c>
      <c r="J8" t="s">
        <v>4</v>
      </c>
      <c r="K8" s="13">
        <v>19</v>
      </c>
      <c r="L8" s="1" t="s">
        <v>19</v>
      </c>
      <c r="M8" s="14">
        <v>24</v>
      </c>
      <c r="N8" s="15">
        <f t="shared" si="0"/>
        <v>1.263157894736842</v>
      </c>
      <c r="O8" s="15">
        <f>$N$6*N8*$M$12/$K$12</f>
        <v>8.187969924812029</v>
      </c>
    </row>
    <row r="9" spans="1:15" ht="12">
      <c r="A9" s="7">
        <v>2000</v>
      </c>
      <c r="B9" s="3">
        <f t="shared" si="1"/>
        <v>13.85562753013624</v>
      </c>
      <c r="C9" s="3">
        <f t="shared" si="2"/>
        <v>17.824687499706524</v>
      </c>
      <c r="D9" s="3">
        <f t="shared" si="3"/>
        <v>22.515394736471393</v>
      </c>
      <c r="E9" s="3">
        <f t="shared" si="4"/>
        <v>27.018473683765663</v>
      </c>
      <c r="F9" s="3">
        <f t="shared" si="5"/>
        <v>29.625519390093938</v>
      </c>
      <c r="G9" s="3" t="e">
        <f t="shared" si="6"/>
        <v>#DIV/0!</v>
      </c>
      <c r="J9" t="s">
        <v>5</v>
      </c>
      <c r="K9" s="13">
        <v>22</v>
      </c>
      <c r="L9" s="1" t="s">
        <v>19</v>
      </c>
      <c r="M9" s="14">
        <v>22</v>
      </c>
      <c r="N9" s="15">
        <f t="shared" si="0"/>
        <v>1</v>
      </c>
      <c r="O9" s="15">
        <f>$N$6*N9*$M$12/$K$12</f>
        <v>6.482142857142857</v>
      </c>
    </row>
    <row r="10" spans="1:15" ht="12">
      <c r="A10" s="7">
        <v>2500</v>
      </c>
      <c r="B10" s="3">
        <f t="shared" si="1"/>
        <v>17.3195344126703</v>
      </c>
      <c r="C10" s="3">
        <f t="shared" si="2"/>
        <v>22.28085937463315</v>
      </c>
      <c r="D10" s="3">
        <f t="shared" si="3"/>
        <v>28.144243420589245</v>
      </c>
      <c r="E10" s="3">
        <f t="shared" si="4"/>
        <v>33.773092104707075</v>
      </c>
      <c r="F10" s="3">
        <f t="shared" si="5"/>
        <v>37.031899237617424</v>
      </c>
      <c r="G10" s="3" t="e">
        <f t="shared" si="6"/>
        <v>#DIV/0!</v>
      </c>
      <c r="J10" t="s">
        <v>6</v>
      </c>
      <c r="K10" s="13">
        <v>24</v>
      </c>
      <c r="L10" s="1" t="s">
        <v>19</v>
      </c>
      <c r="M10" s="14">
        <v>20</v>
      </c>
      <c r="N10" s="15">
        <f t="shared" si="0"/>
        <v>0.8333333333333334</v>
      </c>
      <c r="O10" s="15">
        <f>$N$6*N10*$M$12/$K$12</f>
        <v>5.401785714285715</v>
      </c>
    </row>
    <row r="11" spans="1:15" ht="12">
      <c r="A11" s="7">
        <v>3000</v>
      </c>
      <c r="B11" s="3">
        <f t="shared" si="1"/>
        <v>20.783441295204366</v>
      </c>
      <c r="C11" s="3">
        <f t="shared" si="2"/>
        <v>26.737031249559784</v>
      </c>
      <c r="D11" s="3">
        <f t="shared" si="3"/>
        <v>33.77309210470709</v>
      </c>
      <c r="E11" s="3">
        <f t="shared" si="4"/>
        <v>40.5277105256485</v>
      </c>
      <c r="F11" s="3">
        <f t="shared" si="5"/>
        <v>44.438279085140906</v>
      </c>
      <c r="G11" s="3" t="e">
        <f t="shared" si="6"/>
        <v>#DIV/0!</v>
      </c>
      <c r="J11" t="s">
        <v>7</v>
      </c>
      <c r="K11" s="13">
        <v>25</v>
      </c>
      <c r="L11" s="1" t="s">
        <v>19</v>
      </c>
      <c r="M11" s="14">
        <v>19</v>
      </c>
      <c r="N11" s="15">
        <f t="shared" si="0"/>
        <v>0.76</v>
      </c>
      <c r="O11" s="15">
        <f>$N$6*N11*$M$12/$K$12</f>
        <v>4.926428571428572</v>
      </c>
    </row>
    <row r="12" spans="1:15" ht="12">
      <c r="A12" s="7">
        <v>3500</v>
      </c>
      <c r="B12" s="3">
        <f t="shared" si="1"/>
        <v>24.247348177738424</v>
      </c>
      <c r="C12" s="3">
        <f t="shared" si="2"/>
        <v>31.19320312448642</v>
      </c>
      <c r="D12" s="3">
        <f t="shared" si="3"/>
        <v>39.40194078882494</v>
      </c>
      <c r="E12" s="3">
        <f t="shared" si="4"/>
        <v>47.282328946589914</v>
      </c>
      <c r="F12" s="3">
        <f t="shared" si="5"/>
        <v>51.84465893266438</v>
      </c>
      <c r="G12" s="3" t="e">
        <f t="shared" si="6"/>
        <v>#DIV/0!</v>
      </c>
      <c r="J12" t="s">
        <v>20</v>
      </c>
      <c r="K12" s="16">
        <v>7</v>
      </c>
      <c r="L12" s="1" t="s">
        <v>19</v>
      </c>
      <c r="M12" s="22">
        <v>33</v>
      </c>
      <c r="N12" s="15">
        <f t="shared" si="0"/>
        <v>4.714285714285714</v>
      </c>
      <c r="O12" s="15"/>
    </row>
    <row r="13" spans="1:7" ht="12">
      <c r="A13" s="7">
        <v>4000</v>
      </c>
      <c r="B13" s="3">
        <f t="shared" si="1"/>
        <v>27.71125506027248</v>
      </c>
      <c r="C13" s="3">
        <f t="shared" si="2"/>
        <v>35.64937499941305</v>
      </c>
      <c r="D13" s="3">
        <f t="shared" si="3"/>
        <v>45.030789472942786</v>
      </c>
      <c r="E13" s="3">
        <f t="shared" si="4"/>
        <v>54.036947367531326</v>
      </c>
      <c r="F13" s="3">
        <f t="shared" si="5"/>
        <v>59.251038780187876</v>
      </c>
      <c r="G13" s="3" t="e">
        <f t="shared" si="6"/>
        <v>#DIV/0!</v>
      </c>
    </row>
    <row r="14" spans="1:15" ht="12">
      <c r="A14" s="7">
        <v>4500</v>
      </c>
      <c r="B14" s="3">
        <f t="shared" si="1"/>
        <v>31.175161942806547</v>
      </c>
      <c r="C14" s="3">
        <f t="shared" si="2"/>
        <v>40.10554687433968</v>
      </c>
      <c r="D14" s="3">
        <f t="shared" si="3"/>
        <v>50.659638157060634</v>
      </c>
      <c r="E14" s="3">
        <f t="shared" si="4"/>
        <v>60.79156578847275</v>
      </c>
      <c r="F14" s="3">
        <f t="shared" si="5"/>
        <v>66.65741862771135</v>
      </c>
      <c r="G14" s="3" t="e">
        <f t="shared" si="6"/>
        <v>#DIV/0!</v>
      </c>
      <c r="O14" s="15"/>
    </row>
    <row r="15" spans="1:14" ht="12">
      <c r="A15" s="7">
        <v>5000</v>
      </c>
      <c r="B15" s="3">
        <f t="shared" si="1"/>
        <v>34.6390688253406</v>
      </c>
      <c r="C15" s="3">
        <f t="shared" si="2"/>
        <v>44.5617187492663</v>
      </c>
      <c r="D15" s="3">
        <f t="shared" si="3"/>
        <v>56.28848684117849</v>
      </c>
      <c r="E15" s="3">
        <f t="shared" si="4"/>
        <v>67.54618420941415</v>
      </c>
      <c r="F15" s="3">
        <f t="shared" si="5"/>
        <v>74.06379847523485</v>
      </c>
      <c r="G15" s="3" t="e">
        <f t="shared" si="6"/>
        <v>#DIV/0!</v>
      </c>
      <c r="J15" s="25" t="s">
        <v>11</v>
      </c>
      <c r="K15" s="26"/>
      <c r="L15" s="26"/>
      <c r="M15" s="26"/>
      <c r="N15" s="26"/>
    </row>
    <row r="16" spans="1:15" ht="12">
      <c r="A16" s="7">
        <v>5500</v>
      </c>
      <c r="B16" s="3">
        <f t="shared" si="1"/>
        <v>38.10297570787466</v>
      </c>
      <c r="C16" s="3">
        <f t="shared" si="2"/>
        <v>49.01789062419294</v>
      </c>
      <c r="D16" s="3">
        <f t="shared" si="3"/>
        <v>61.91733552529633</v>
      </c>
      <c r="E16" s="3">
        <f t="shared" si="4"/>
        <v>74.30080263035559</v>
      </c>
      <c r="F16" s="3">
        <f t="shared" si="5"/>
        <v>81.47017832275831</v>
      </c>
      <c r="G16" s="3" t="e">
        <f t="shared" si="6"/>
        <v>#DIV/0!</v>
      </c>
      <c r="J16" s="4" t="s">
        <v>12</v>
      </c>
      <c r="K16" s="4"/>
      <c r="M16" s="4"/>
      <c r="N16" s="7">
        <v>110</v>
      </c>
      <c r="O16" s="15"/>
    </row>
    <row r="17" spans="1:14" ht="12">
      <c r="A17" s="7">
        <v>6000</v>
      </c>
      <c r="B17" s="3">
        <f t="shared" si="1"/>
        <v>41.56688259040873</v>
      </c>
      <c r="C17" s="3">
        <f t="shared" si="2"/>
        <v>53.47406249911957</v>
      </c>
      <c r="D17" s="3">
        <f t="shared" si="3"/>
        <v>67.54618420941418</v>
      </c>
      <c r="E17" s="3">
        <f t="shared" si="4"/>
        <v>81.055421051297</v>
      </c>
      <c r="F17" s="3">
        <f t="shared" si="5"/>
        <v>88.87655817028181</v>
      </c>
      <c r="G17" s="3" t="e">
        <f t="shared" si="6"/>
        <v>#DIV/0!</v>
      </c>
      <c r="J17" s="4" t="s">
        <v>13</v>
      </c>
      <c r="N17" s="7">
        <v>80</v>
      </c>
    </row>
    <row r="18" spans="1:15" ht="12">
      <c r="A18" s="7">
        <v>6500</v>
      </c>
      <c r="B18" s="3">
        <f t="shared" si="1"/>
        <v>45.030789472942786</v>
      </c>
      <c r="C18" s="3">
        <f t="shared" si="2"/>
        <v>57.9302343740462</v>
      </c>
      <c r="D18" s="3">
        <f t="shared" si="3"/>
        <v>73.17503289353202</v>
      </c>
      <c r="E18" s="3">
        <f t="shared" si="4"/>
        <v>87.81003947223842</v>
      </c>
      <c r="F18" s="3">
        <f t="shared" si="5"/>
        <v>96.2829380178053</v>
      </c>
      <c r="G18" s="3" t="e">
        <f t="shared" si="6"/>
        <v>#DIV/0!</v>
      </c>
      <c r="J18" t="s">
        <v>22</v>
      </c>
      <c r="N18" s="7">
        <v>18</v>
      </c>
      <c r="O18" s="15"/>
    </row>
    <row r="19" spans="1:15" ht="12">
      <c r="A19" s="7">
        <v>7000</v>
      </c>
      <c r="B19" s="3">
        <f t="shared" si="1"/>
        <v>48.49469635547685</v>
      </c>
      <c r="C19" s="3">
        <f t="shared" si="2"/>
        <v>62.38640624897284</v>
      </c>
      <c r="D19" s="3">
        <f t="shared" si="3"/>
        <v>78.80388157764988</v>
      </c>
      <c r="E19" s="3">
        <f t="shared" si="4"/>
        <v>94.56465789317983</v>
      </c>
      <c r="F19" s="3">
        <f t="shared" si="5"/>
        <v>103.68931786532876</v>
      </c>
      <c r="G19" s="3" t="e">
        <f t="shared" si="6"/>
        <v>#DIV/0!</v>
      </c>
      <c r="O19" s="1"/>
    </row>
    <row r="20" spans="1:15" ht="12">
      <c r="A20" s="7">
        <v>7500</v>
      </c>
      <c r="B20" s="3">
        <f t="shared" si="1"/>
        <v>51.9586032380109</v>
      </c>
      <c r="C20" s="3">
        <f t="shared" si="2"/>
        <v>66.84257812389947</v>
      </c>
      <c r="D20" s="3">
        <f t="shared" si="3"/>
        <v>84.43273026176772</v>
      </c>
      <c r="E20" s="3">
        <f t="shared" si="4"/>
        <v>101.31927631412125</v>
      </c>
      <c r="F20" s="3">
        <f t="shared" si="5"/>
        <v>111.09569771285227</v>
      </c>
      <c r="G20" s="3" t="e">
        <f t="shared" si="6"/>
        <v>#DIV/0!</v>
      </c>
      <c r="J20" t="s">
        <v>14</v>
      </c>
      <c r="N20" s="6">
        <f>(N18+2*((N16*N17/100/25.4)-0.2))</f>
        <v>24.529133858267716</v>
      </c>
      <c r="O20" s="1"/>
    </row>
    <row r="21" spans="1:14" ht="12">
      <c r="A21" s="7">
        <v>8000</v>
      </c>
      <c r="B21" s="3">
        <f t="shared" si="1"/>
        <v>55.42251012054496</v>
      </c>
      <c r="C21" s="3">
        <f t="shared" si="2"/>
        <v>71.2987499988261</v>
      </c>
      <c r="D21" s="3">
        <f t="shared" si="3"/>
        <v>90.06157894588557</v>
      </c>
      <c r="E21" s="3">
        <f t="shared" si="4"/>
        <v>108.07389473506265</v>
      </c>
      <c r="F21" s="3">
        <f t="shared" si="5"/>
        <v>118.50207756037575</v>
      </c>
      <c r="G21" s="3" t="e">
        <f t="shared" si="6"/>
        <v>#DIV/0!</v>
      </c>
      <c r="J21" t="s">
        <v>15</v>
      </c>
      <c r="N21" s="6">
        <f>N20*PI()</f>
        <v>77.06054672805452</v>
      </c>
    </row>
    <row r="22" spans="1:7" ht="12">
      <c r="A22" s="17"/>
      <c r="B22" s="3"/>
      <c r="C22" s="3"/>
      <c r="D22" s="3"/>
      <c r="E22" s="3"/>
      <c r="F22" s="3"/>
      <c r="G22" s="3"/>
    </row>
    <row r="23" spans="1:7" ht="12">
      <c r="A23" s="17"/>
      <c r="B23" s="3"/>
      <c r="C23" s="3"/>
      <c r="D23" s="3"/>
      <c r="E23" s="3"/>
      <c r="F23" s="3"/>
      <c r="G23" s="3"/>
    </row>
    <row r="24" spans="1:17" ht="12">
      <c r="A24" s="3"/>
      <c r="B24" s="3"/>
      <c r="C24" s="3"/>
      <c r="D24" s="3"/>
      <c r="E24" s="3"/>
      <c r="F24" s="3"/>
      <c r="G24" s="3"/>
      <c r="O24" s="4"/>
      <c r="P24" s="4"/>
      <c r="Q24" s="4"/>
    </row>
    <row r="25" spans="15:17" ht="12">
      <c r="O25" s="4"/>
      <c r="P25" s="4"/>
      <c r="Q25" s="4"/>
    </row>
    <row r="26" spans="15:17" ht="12">
      <c r="O26" s="4"/>
      <c r="P26" s="4"/>
      <c r="Q26" s="4"/>
    </row>
    <row r="38" spans="2:4" ht="12">
      <c r="B38" s="12"/>
      <c r="C38" s="12"/>
      <c r="D38" s="12"/>
    </row>
    <row r="39" spans="1:7" ht="12">
      <c r="A39" s="5"/>
      <c r="C39" s="5"/>
      <c r="D39" s="5"/>
      <c r="F39" s="5"/>
      <c r="G39" s="5"/>
    </row>
    <row r="40" spans="5:7" ht="12">
      <c r="E40" s="11"/>
      <c r="F40" s="11"/>
      <c r="G40" s="11"/>
    </row>
    <row r="41" ht="12">
      <c r="E41" s="18"/>
    </row>
    <row r="42" spans="5:7" ht="12">
      <c r="E42" s="2"/>
      <c r="F42" s="2"/>
      <c r="G42" s="2"/>
    </row>
    <row r="43" spans="5:7" ht="12">
      <c r="E43" s="2"/>
      <c r="F43" s="2"/>
      <c r="G43" s="2"/>
    </row>
    <row r="44" spans="3:7" ht="12">
      <c r="C44" s="2"/>
      <c r="D44" s="2"/>
      <c r="E44" s="2"/>
      <c r="F44" s="2"/>
      <c r="G44" s="2"/>
    </row>
    <row r="45" spans="3:4" ht="12">
      <c r="C45" s="2"/>
      <c r="D45" s="2"/>
    </row>
    <row r="46" spans="2:7" ht="12">
      <c r="B46" s="11"/>
      <c r="C46" s="11"/>
      <c r="D46" s="11"/>
      <c r="E46" s="11"/>
      <c r="F46" s="11"/>
      <c r="G46" s="11"/>
    </row>
    <row r="48" spans="2:7" ht="12">
      <c r="B48" s="4"/>
      <c r="C48" s="4"/>
      <c r="D48" s="4"/>
      <c r="E48" s="4"/>
      <c r="F48" s="4"/>
      <c r="G48" s="4"/>
    </row>
    <row r="49" spans="2:7" ht="12">
      <c r="B49" s="4"/>
      <c r="C49" s="4"/>
      <c r="D49" s="4"/>
      <c r="E49" s="4"/>
      <c r="F49" s="4"/>
      <c r="G49" s="4"/>
    </row>
    <row r="50" spans="2:7" ht="12">
      <c r="B50" s="4"/>
      <c r="C50" s="4"/>
      <c r="D50" s="4"/>
      <c r="E50" s="4"/>
      <c r="F50" s="4"/>
      <c r="G50" s="4"/>
    </row>
    <row r="51" spans="2:7" ht="12">
      <c r="B51" s="4"/>
      <c r="C51" s="4"/>
      <c r="D51" s="4"/>
      <c r="E51" s="4"/>
      <c r="F51" s="4"/>
      <c r="G51" s="4"/>
    </row>
    <row r="52" spans="2:7" ht="12">
      <c r="B52" s="4"/>
      <c r="C52" s="4"/>
      <c r="D52" s="4"/>
      <c r="E52" s="4"/>
      <c r="F52" s="4"/>
      <c r="G52" s="4"/>
    </row>
    <row r="53" spans="2:7" ht="12">
      <c r="B53" s="4"/>
      <c r="C53" s="4"/>
      <c r="D53" s="4"/>
      <c r="E53" s="4"/>
      <c r="F53" s="4"/>
      <c r="G53" s="4"/>
    </row>
    <row r="54" spans="2:7" ht="12">
      <c r="B54" s="4"/>
      <c r="C54" s="4"/>
      <c r="D54" s="4"/>
      <c r="E54" s="4"/>
      <c r="F54" s="4"/>
      <c r="G54" s="4"/>
    </row>
    <row r="55" spans="2:7" ht="12">
      <c r="B55" s="4"/>
      <c r="C55" s="4"/>
      <c r="D55" s="4"/>
      <c r="E55" s="4"/>
      <c r="F55" s="4"/>
      <c r="G55" s="4"/>
    </row>
    <row r="56" spans="2:7" ht="12">
      <c r="B56" s="4"/>
      <c r="C56" s="4"/>
      <c r="D56" s="4"/>
      <c r="E56" s="4"/>
      <c r="F56" s="4"/>
      <c r="G56" s="4"/>
    </row>
    <row r="64" s="5" customFormat="1" ht="26.25" customHeight="1"/>
    <row r="71" spans="2:7" ht="12">
      <c r="B71" s="2"/>
      <c r="C71" s="2"/>
      <c r="D71" s="2"/>
      <c r="E71" s="2"/>
      <c r="F71" s="2"/>
      <c r="G71" s="2"/>
    </row>
    <row r="72" spans="2:7" ht="12">
      <c r="B72" s="2"/>
      <c r="C72" s="2"/>
      <c r="D72" s="2"/>
      <c r="E72" s="2"/>
      <c r="F72" s="2"/>
      <c r="G72" s="2"/>
    </row>
    <row r="73" spans="2:7" ht="12">
      <c r="B73" s="2"/>
      <c r="C73" s="2"/>
      <c r="D73" s="2"/>
      <c r="E73" s="2"/>
      <c r="F73" s="2"/>
      <c r="G73" s="2"/>
    </row>
    <row r="74" spans="2:7" ht="12">
      <c r="B74" s="2"/>
      <c r="C74" s="2"/>
      <c r="D74" s="2"/>
      <c r="E74" s="2"/>
      <c r="F74" s="2"/>
      <c r="G74" s="2"/>
    </row>
    <row r="75" spans="2:7" ht="12">
      <c r="B75" s="2"/>
      <c r="C75" s="2"/>
      <c r="D75" s="2"/>
      <c r="E75" s="2"/>
      <c r="F75" s="2"/>
      <c r="G75" s="2"/>
    </row>
  </sheetData>
  <mergeCells count="2">
    <mergeCell ref="K5:M5"/>
    <mergeCell ref="J15:N15"/>
  </mergeCells>
  <printOptions/>
  <pageMargins left="0.75" right="0.75" top="1" bottom="1" header="0.5" footer="0.5"/>
  <pageSetup horizontalDpi="600" verticalDpi="6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75"/>
  <sheetViews>
    <sheetView zoomScale="90" zoomScaleNormal="90" workbookViewId="0" topLeftCell="A1">
      <selection activeCell="K7" sqref="K7"/>
    </sheetView>
  </sheetViews>
  <sheetFormatPr defaultColWidth="11.421875" defaultRowHeight="12.75"/>
  <cols>
    <col min="1" max="1" width="10.00390625" style="0" customWidth="1"/>
    <col min="2" max="2" width="12.7109375" style="0" customWidth="1"/>
    <col min="3" max="6" width="8.8515625" style="0" customWidth="1"/>
    <col min="7" max="7" width="9.140625" style="0" hidden="1" customWidth="1"/>
    <col min="8" max="8" width="4.00390625" style="0" customWidth="1"/>
    <col min="9" max="10" width="8.8515625" style="0" customWidth="1"/>
    <col min="11" max="13" width="4.28125" style="0" customWidth="1"/>
    <col min="14" max="15" width="9.7109375" style="0" customWidth="1"/>
    <col min="16" max="16384" width="8.8515625" style="0" customWidth="1"/>
  </cols>
  <sheetData>
    <row r="1" spans="2:7" ht="15">
      <c r="B1" s="23" t="s">
        <v>36</v>
      </c>
      <c r="C1" s="10"/>
      <c r="D1" s="10"/>
      <c r="E1" s="10"/>
      <c r="F1" s="10"/>
      <c r="G1" s="10"/>
    </row>
    <row r="2" spans="1:7" ht="12">
      <c r="A2" s="8" t="s">
        <v>0</v>
      </c>
      <c r="B2" s="9"/>
      <c r="C2" s="9"/>
      <c r="D2" s="1"/>
      <c r="E2" s="1"/>
      <c r="F2" s="1"/>
      <c r="G2" s="1"/>
    </row>
    <row r="3" spans="2:7" ht="12">
      <c r="B3" s="1"/>
      <c r="C3" s="1"/>
      <c r="D3" s="1"/>
      <c r="E3" s="1"/>
      <c r="F3" s="1"/>
      <c r="G3" s="1"/>
    </row>
    <row r="5" spans="2:15" ht="12">
      <c r="B5" s="21" t="s">
        <v>1</v>
      </c>
      <c r="C5" s="11"/>
      <c r="D5" s="11"/>
      <c r="E5" s="11"/>
      <c r="F5" s="11"/>
      <c r="G5" s="11"/>
      <c r="J5" s="19" t="s">
        <v>9</v>
      </c>
      <c r="K5" s="24" t="s">
        <v>17</v>
      </c>
      <c r="L5" s="24"/>
      <c r="M5" s="24"/>
      <c r="N5" s="20" t="s">
        <v>18</v>
      </c>
      <c r="O5" s="20" t="s">
        <v>10</v>
      </c>
    </row>
    <row r="6" spans="1:15" ht="12">
      <c r="A6" s="19" t="s">
        <v>2</v>
      </c>
      <c r="B6" s="19" t="s">
        <v>3</v>
      </c>
      <c r="C6" s="19" t="s">
        <v>4</v>
      </c>
      <c r="D6" s="19" t="s">
        <v>5</v>
      </c>
      <c r="E6" s="19" t="s">
        <v>6</v>
      </c>
      <c r="F6" s="19" t="s">
        <v>7</v>
      </c>
      <c r="G6" s="19" t="s">
        <v>16</v>
      </c>
      <c r="J6" t="s">
        <v>8</v>
      </c>
      <c r="K6" s="13">
        <v>17</v>
      </c>
      <c r="L6" s="1" t="s">
        <v>19</v>
      </c>
      <c r="M6" s="14">
        <v>22</v>
      </c>
      <c r="N6" s="15">
        <f aca="true" t="shared" si="0" ref="N6:N12">M6/K6</f>
        <v>1.2941176470588236</v>
      </c>
      <c r="O6" s="1"/>
    </row>
    <row r="7" spans="1:15" ht="12">
      <c r="A7" s="7">
        <v>1000</v>
      </c>
      <c r="B7" s="3">
        <f aca="true" t="shared" si="1" ref="B7:B21">$A7/O$7*$N$21/12/5280*60</f>
        <v>7.360802125384878</v>
      </c>
      <c r="C7" s="3">
        <f aca="true" t="shared" si="2" ref="C7:C21">$A7/O$8*$N$21/12/5280*60</f>
        <v>9.469365234219088</v>
      </c>
      <c r="D7" s="3">
        <f aca="true" t="shared" si="3" ref="D7:D21">$A7/O$9*$N$21/12/5280*60</f>
        <v>11.961303453750427</v>
      </c>
      <c r="E7" s="3">
        <f aca="true" t="shared" si="4" ref="E7:E21">$A7/O$10*$N$21/12/5280*60</f>
        <v>14.353564144500512</v>
      </c>
      <c r="F7" s="3">
        <f aca="true" t="shared" si="5" ref="F7:F21">$A7/O$11*$N$21/12/5280*60</f>
        <v>15.738557175987403</v>
      </c>
      <c r="G7" s="3" t="e">
        <f aca="true" t="shared" si="6" ref="G7:G21">$A7/O$12*$N$21/12/5280*60</f>
        <v>#DIV/0!</v>
      </c>
      <c r="J7" t="s">
        <v>3</v>
      </c>
      <c r="K7" s="13">
        <v>16</v>
      </c>
      <c r="L7" s="1" t="s">
        <v>19</v>
      </c>
      <c r="M7" s="14">
        <v>26</v>
      </c>
      <c r="N7" s="15">
        <f t="shared" si="0"/>
        <v>1.625</v>
      </c>
      <c r="O7" s="15">
        <f>$N$6*N7*$M$12/$K$12</f>
        <v>9.913865546218489</v>
      </c>
    </row>
    <row r="8" spans="1:15" ht="12">
      <c r="A8" s="7">
        <v>1500</v>
      </c>
      <c r="B8" s="3">
        <f t="shared" si="1"/>
        <v>11.041203188077318</v>
      </c>
      <c r="C8" s="3">
        <f t="shared" si="2"/>
        <v>14.204047851328632</v>
      </c>
      <c r="D8" s="3">
        <f t="shared" si="3"/>
        <v>17.941955180625637</v>
      </c>
      <c r="E8" s="3">
        <f t="shared" si="4"/>
        <v>21.530346216750768</v>
      </c>
      <c r="F8" s="3">
        <f t="shared" si="5"/>
        <v>23.607835763981104</v>
      </c>
      <c r="G8" s="3" t="e">
        <f t="shared" si="6"/>
        <v>#DIV/0!</v>
      </c>
      <c r="J8" t="s">
        <v>4</v>
      </c>
      <c r="K8" s="13">
        <v>19</v>
      </c>
      <c r="L8" s="1" t="s">
        <v>19</v>
      </c>
      <c r="M8" s="14">
        <v>24</v>
      </c>
      <c r="N8" s="15">
        <f t="shared" si="0"/>
        <v>1.263157894736842</v>
      </c>
      <c r="O8" s="15">
        <f>$N$6*N8*$M$12/$K$12</f>
        <v>7.706324635117205</v>
      </c>
    </row>
    <row r="9" spans="1:15" ht="12">
      <c r="A9" s="7">
        <v>2000</v>
      </c>
      <c r="B9" s="3">
        <f t="shared" si="1"/>
        <v>14.721604250769756</v>
      </c>
      <c r="C9" s="3">
        <f t="shared" si="2"/>
        <v>18.938730468438177</v>
      </c>
      <c r="D9" s="3">
        <f t="shared" si="3"/>
        <v>23.922606907500853</v>
      </c>
      <c r="E9" s="3">
        <f t="shared" si="4"/>
        <v>28.707128289001023</v>
      </c>
      <c r="F9" s="3">
        <f t="shared" si="5"/>
        <v>31.477114351974805</v>
      </c>
      <c r="G9" s="3" t="e">
        <f t="shared" si="6"/>
        <v>#DIV/0!</v>
      </c>
      <c r="J9" t="s">
        <v>5</v>
      </c>
      <c r="K9" s="13">
        <v>22</v>
      </c>
      <c r="L9" s="1" t="s">
        <v>19</v>
      </c>
      <c r="M9" s="14">
        <v>22</v>
      </c>
      <c r="N9" s="15">
        <f t="shared" si="0"/>
        <v>1</v>
      </c>
      <c r="O9" s="15">
        <f>$N$6*N9*$M$12/$K$12</f>
        <v>6.100840336134454</v>
      </c>
    </row>
    <row r="10" spans="1:15" ht="12">
      <c r="A10" s="7">
        <v>2500</v>
      </c>
      <c r="B10" s="3">
        <f t="shared" si="1"/>
        <v>18.402005313462194</v>
      </c>
      <c r="C10" s="3">
        <f t="shared" si="2"/>
        <v>23.673413085547722</v>
      </c>
      <c r="D10" s="3">
        <f t="shared" si="3"/>
        <v>29.903258634376066</v>
      </c>
      <c r="E10" s="3">
        <f t="shared" si="4"/>
        <v>35.883910361251274</v>
      </c>
      <c r="F10" s="3">
        <f t="shared" si="5"/>
        <v>39.3463929399685</v>
      </c>
      <c r="G10" s="3" t="e">
        <f t="shared" si="6"/>
        <v>#DIV/0!</v>
      </c>
      <c r="J10" t="s">
        <v>6</v>
      </c>
      <c r="K10" s="13">
        <v>24</v>
      </c>
      <c r="L10" s="1" t="s">
        <v>19</v>
      </c>
      <c r="M10" s="14">
        <v>20</v>
      </c>
      <c r="N10" s="15">
        <f t="shared" si="0"/>
        <v>0.8333333333333334</v>
      </c>
      <c r="O10" s="15">
        <f>$N$6*N10*$M$12/$K$12</f>
        <v>5.084033613445379</v>
      </c>
    </row>
    <row r="11" spans="1:15" ht="12">
      <c r="A11" s="7">
        <v>3000</v>
      </c>
      <c r="B11" s="3">
        <f t="shared" si="1"/>
        <v>22.082406376154637</v>
      </c>
      <c r="C11" s="3">
        <f t="shared" si="2"/>
        <v>28.408095702657263</v>
      </c>
      <c r="D11" s="3">
        <f t="shared" si="3"/>
        <v>35.883910361251274</v>
      </c>
      <c r="E11" s="3">
        <f t="shared" si="4"/>
        <v>43.060692433501536</v>
      </c>
      <c r="F11" s="3">
        <f t="shared" si="5"/>
        <v>47.21567152796221</v>
      </c>
      <c r="G11" s="3" t="e">
        <f t="shared" si="6"/>
        <v>#DIV/0!</v>
      </c>
      <c r="J11" t="s">
        <v>7</v>
      </c>
      <c r="K11" s="13">
        <v>25</v>
      </c>
      <c r="L11" s="1" t="s">
        <v>19</v>
      </c>
      <c r="M11" s="14">
        <v>19</v>
      </c>
      <c r="N11" s="15">
        <f t="shared" si="0"/>
        <v>0.76</v>
      </c>
      <c r="O11" s="15">
        <f>$N$6*N11*$M$12/$K$12</f>
        <v>4.6366386554621855</v>
      </c>
    </row>
    <row r="12" spans="1:15" ht="12">
      <c r="A12" s="7">
        <v>3500</v>
      </c>
      <c r="B12" s="3">
        <f t="shared" si="1"/>
        <v>25.762807438847073</v>
      </c>
      <c r="C12" s="3">
        <f t="shared" si="2"/>
        <v>33.14277831976682</v>
      </c>
      <c r="D12" s="3">
        <f t="shared" si="3"/>
        <v>41.8645620881265</v>
      </c>
      <c r="E12" s="3">
        <f t="shared" si="4"/>
        <v>50.23747450575178</v>
      </c>
      <c r="F12" s="3">
        <f t="shared" si="5"/>
        <v>55.08495011595591</v>
      </c>
      <c r="G12" s="3" t="e">
        <f t="shared" si="6"/>
        <v>#DIV/0!</v>
      </c>
      <c r="J12" t="s">
        <v>20</v>
      </c>
      <c r="K12" s="16">
        <v>7</v>
      </c>
      <c r="L12" s="1" t="s">
        <v>19</v>
      </c>
      <c r="M12" s="22">
        <v>33</v>
      </c>
      <c r="N12" s="15">
        <f t="shared" si="0"/>
        <v>4.714285714285714</v>
      </c>
      <c r="O12" s="15"/>
    </row>
    <row r="13" spans="1:7" ht="12">
      <c r="A13" s="7">
        <v>4000</v>
      </c>
      <c r="B13" s="3">
        <f t="shared" si="1"/>
        <v>29.443208501539512</v>
      </c>
      <c r="C13" s="3">
        <f t="shared" si="2"/>
        <v>37.87746093687635</v>
      </c>
      <c r="D13" s="3">
        <f t="shared" si="3"/>
        <v>47.845213815001706</v>
      </c>
      <c r="E13" s="3">
        <f t="shared" si="4"/>
        <v>57.414256578002046</v>
      </c>
      <c r="F13" s="3">
        <f t="shared" si="5"/>
        <v>62.95422870394961</v>
      </c>
      <c r="G13" s="3" t="e">
        <f t="shared" si="6"/>
        <v>#DIV/0!</v>
      </c>
    </row>
    <row r="14" spans="1:15" ht="12">
      <c r="A14" s="7">
        <v>4500</v>
      </c>
      <c r="B14" s="3">
        <f t="shared" si="1"/>
        <v>33.123609564231955</v>
      </c>
      <c r="C14" s="3">
        <f t="shared" si="2"/>
        <v>42.612143553985895</v>
      </c>
      <c r="D14" s="3">
        <f t="shared" si="3"/>
        <v>53.82586554187691</v>
      </c>
      <c r="E14" s="3">
        <f t="shared" si="4"/>
        <v>64.59103865025232</v>
      </c>
      <c r="F14" s="3">
        <f t="shared" si="5"/>
        <v>70.82350729194332</v>
      </c>
      <c r="G14" s="3" t="e">
        <f t="shared" si="6"/>
        <v>#DIV/0!</v>
      </c>
      <c r="O14" s="15"/>
    </row>
    <row r="15" spans="1:14" ht="12">
      <c r="A15" s="7">
        <v>5000</v>
      </c>
      <c r="B15" s="3">
        <f t="shared" si="1"/>
        <v>36.80401062692439</v>
      </c>
      <c r="C15" s="3">
        <f t="shared" si="2"/>
        <v>47.346826171095444</v>
      </c>
      <c r="D15" s="3">
        <f t="shared" si="3"/>
        <v>59.80651726875213</v>
      </c>
      <c r="E15" s="3">
        <f t="shared" si="4"/>
        <v>71.76782072250255</v>
      </c>
      <c r="F15" s="3">
        <f t="shared" si="5"/>
        <v>78.692785879937</v>
      </c>
      <c r="G15" s="3" t="e">
        <f t="shared" si="6"/>
        <v>#DIV/0!</v>
      </c>
      <c r="J15" s="25" t="s">
        <v>11</v>
      </c>
      <c r="K15" s="26"/>
      <c r="L15" s="26"/>
      <c r="M15" s="26"/>
      <c r="N15" s="26"/>
    </row>
    <row r="16" spans="1:15" ht="12">
      <c r="A16" s="7">
        <v>5500</v>
      </c>
      <c r="B16" s="3">
        <f t="shared" si="1"/>
        <v>40.48441168961683</v>
      </c>
      <c r="C16" s="3">
        <f t="shared" si="2"/>
        <v>52.08150878820498</v>
      </c>
      <c r="D16" s="3">
        <f t="shared" si="3"/>
        <v>65.78716899562734</v>
      </c>
      <c r="E16" s="3">
        <f t="shared" si="4"/>
        <v>78.94460279475281</v>
      </c>
      <c r="F16" s="3">
        <f t="shared" si="5"/>
        <v>86.56206446793071</v>
      </c>
      <c r="G16" s="3" t="e">
        <f t="shared" si="6"/>
        <v>#DIV/0!</v>
      </c>
      <c r="J16" s="4" t="s">
        <v>12</v>
      </c>
      <c r="K16" s="4"/>
      <c r="M16" s="4"/>
      <c r="N16" s="7">
        <v>110</v>
      </c>
      <c r="O16" s="15"/>
    </row>
    <row r="17" spans="1:14" ht="12">
      <c r="A17" s="7">
        <v>6000</v>
      </c>
      <c r="B17" s="3">
        <f t="shared" si="1"/>
        <v>44.164812752309274</v>
      </c>
      <c r="C17" s="3">
        <f t="shared" si="2"/>
        <v>56.81619140531453</v>
      </c>
      <c r="D17" s="3">
        <f t="shared" si="3"/>
        <v>71.76782072250255</v>
      </c>
      <c r="E17" s="3">
        <f t="shared" si="4"/>
        <v>86.12138486700307</v>
      </c>
      <c r="F17" s="3">
        <f t="shared" si="5"/>
        <v>94.43134305592442</v>
      </c>
      <c r="G17" s="3" t="e">
        <f t="shared" si="6"/>
        <v>#DIV/0!</v>
      </c>
      <c r="J17" s="4" t="s">
        <v>13</v>
      </c>
      <c r="N17" s="7">
        <v>80</v>
      </c>
    </row>
    <row r="18" spans="1:15" ht="12">
      <c r="A18" s="7">
        <v>6500</v>
      </c>
      <c r="B18" s="3">
        <f t="shared" si="1"/>
        <v>47.845213815001706</v>
      </c>
      <c r="C18" s="3">
        <f t="shared" si="2"/>
        <v>61.550874022424075</v>
      </c>
      <c r="D18" s="3">
        <f t="shared" si="3"/>
        <v>77.74847244937776</v>
      </c>
      <c r="E18" s="3">
        <f t="shared" si="4"/>
        <v>93.29816693925332</v>
      </c>
      <c r="F18" s="3">
        <f t="shared" si="5"/>
        <v>102.30062164391812</v>
      </c>
      <c r="G18" s="3" t="e">
        <f t="shared" si="6"/>
        <v>#DIV/0!</v>
      </c>
      <c r="J18" t="s">
        <v>22</v>
      </c>
      <c r="N18" s="7">
        <v>18</v>
      </c>
      <c r="O18" s="15"/>
    </row>
    <row r="19" spans="1:15" ht="12">
      <c r="A19" s="7">
        <v>7000</v>
      </c>
      <c r="B19" s="3">
        <f t="shared" si="1"/>
        <v>51.525614877694146</v>
      </c>
      <c r="C19" s="3">
        <f t="shared" si="2"/>
        <v>66.28555663953364</v>
      </c>
      <c r="D19" s="3">
        <f t="shared" si="3"/>
        <v>83.729124176253</v>
      </c>
      <c r="E19" s="3">
        <f t="shared" si="4"/>
        <v>100.47494901150355</v>
      </c>
      <c r="F19" s="3">
        <f t="shared" si="5"/>
        <v>110.16990023191183</v>
      </c>
      <c r="G19" s="3" t="e">
        <f t="shared" si="6"/>
        <v>#DIV/0!</v>
      </c>
      <c r="O19" s="1"/>
    </row>
    <row r="20" spans="1:15" ht="12">
      <c r="A20" s="7">
        <v>7500</v>
      </c>
      <c r="B20" s="3">
        <f t="shared" si="1"/>
        <v>55.206015940386585</v>
      </c>
      <c r="C20" s="3">
        <f t="shared" si="2"/>
        <v>71.02023925664318</v>
      </c>
      <c r="D20" s="3">
        <f t="shared" si="3"/>
        <v>89.7097759031282</v>
      </c>
      <c r="E20" s="3">
        <f t="shared" si="4"/>
        <v>107.65173108375382</v>
      </c>
      <c r="F20" s="3">
        <f t="shared" si="5"/>
        <v>118.03917881990552</v>
      </c>
      <c r="G20" s="3" t="e">
        <f t="shared" si="6"/>
        <v>#DIV/0!</v>
      </c>
      <c r="J20" t="s">
        <v>14</v>
      </c>
      <c r="N20" s="6">
        <f>(N18+2*((N16*N17/100/25.4)-0.2))</f>
        <v>24.529133858267716</v>
      </c>
      <c r="O20" s="1"/>
    </row>
    <row r="21" spans="1:14" ht="12">
      <c r="A21" s="7">
        <v>8000</v>
      </c>
      <c r="B21" s="3">
        <f t="shared" si="1"/>
        <v>58.886417003079025</v>
      </c>
      <c r="C21" s="3">
        <f t="shared" si="2"/>
        <v>75.7549218737527</v>
      </c>
      <c r="D21" s="3">
        <f t="shared" si="3"/>
        <v>95.69042763000341</v>
      </c>
      <c r="E21" s="3">
        <f t="shared" si="4"/>
        <v>114.82851315600409</v>
      </c>
      <c r="F21" s="3">
        <f t="shared" si="5"/>
        <v>125.90845740789922</v>
      </c>
      <c r="G21" s="3" t="e">
        <f t="shared" si="6"/>
        <v>#DIV/0!</v>
      </c>
      <c r="J21" t="s">
        <v>15</v>
      </c>
      <c r="N21" s="6">
        <f>N20*PI()</f>
        <v>77.06054672805452</v>
      </c>
    </row>
    <row r="22" spans="1:7" ht="12">
      <c r="A22" s="17"/>
      <c r="B22" s="3"/>
      <c r="C22" s="3"/>
      <c r="D22" s="3"/>
      <c r="E22" s="3"/>
      <c r="F22" s="3"/>
      <c r="G22" s="3"/>
    </row>
    <row r="23" spans="1:7" ht="12">
      <c r="A23" s="17"/>
      <c r="B23" s="3"/>
      <c r="C23" s="3"/>
      <c r="D23" s="3"/>
      <c r="E23" s="3"/>
      <c r="F23" s="3"/>
      <c r="G23" s="3"/>
    </row>
    <row r="24" spans="1:17" ht="12">
      <c r="A24" s="3"/>
      <c r="B24" s="3"/>
      <c r="C24" s="3"/>
      <c r="D24" s="3"/>
      <c r="E24" s="3"/>
      <c r="F24" s="3"/>
      <c r="G24" s="3"/>
      <c r="O24" s="4"/>
      <c r="P24" s="4"/>
      <c r="Q24" s="4"/>
    </row>
    <row r="25" spans="15:17" ht="12">
      <c r="O25" s="4"/>
      <c r="P25" s="4"/>
      <c r="Q25" s="4"/>
    </row>
    <row r="26" spans="15:17" ht="12">
      <c r="O26" s="4"/>
      <c r="P26" s="4"/>
      <c r="Q26" s="4"/>
    </row>
    <row r="38" spans="2:4" ht="12">
      <c r="B38" s="12"/>
      <c r="C38" s="12"/>
      <c r="D38" s="12"/>
    </row>
    <row r="39" spans="1:7" ht="12">
      <c r="A39" s="5"/>
      <c r="C39" s="5"/>
      <c r="D39" s="5"/>
      <c r="F39" s="5"/>
      <c r="G39" s="5"/>
    </row>
    <row r="40" spans="5:7" ht="12">
      <c r="E40" s="11"/>
      <c r="F40" s="11"/>
      <c r="G40" s="11"/>
    </row>
    <row r="41" ht="12">
      <c r="E41" s="18"/>
    </row>
    <row r="42" spans="5:7" ht="12">
      <c r="E42" s="2"/>
      <c r="F42" s="2"/>
      <c r="G42" s="2"/>
    </row>
    <row r="43" spans="5:7" ht="12">
      <c r="E43" s="2"/>
      <c r="F43" s="2"/>
      <c r="G43" s="2"/>
    </row>
    <row r="44" spans="3:7" ht="12">
      <c r="C44" s="2"/>
      <c r="D44" s="2"/>
      <c r="E44" s="2"/>
      <c r="F44" s="2"/>
      <c r="G44" s="2"/>
    </row>
    <row r="45" spans="3:4" ht="12">
      <c r="C45" s="2"/>
      <c r="D45" s="2"/>
    </row>
    <row r="46" spans="2:7" ht="12">
      <c r="B46" s="11"/>
      <c r="C46" s="11"/>
      <c r="D46" s="11"/>
      <c r="E46" s="11"/>
      <c r="F46" s="11"/>
      <c r="G46" s="11"/>
    </row>
    <row r="48" spans="2:7" ht="12">
      <c r="B48" s="4"/>
      <c r="C48" s="4"/>
      <c r="D48" s="4"/>
      <c r="E48" s="4"/>
      <c r="F48" s="4"/>
      <c r="G48" s="4"/>
    </row>
    <row r="49" spans="2:7" ht="12">
      <c r="B49" s="4"/>
      <c r="C49" s="4"/>
      <c r="D49" s="4"/>
      <c r="E49" s="4"/>
      <c r="F49" s="4"/>
      <c r="G49" s="4"/>
    </row>
    <row r="50" spans="2:7" ht="12">
      <c r="B50" s="4"/>
      <c r="C50" s="4"/>
      <c r="D50" s="4"/>
      <c r="E50" s="4"/>
      <c r="F50" s="4"/>
      <c r="G50" s="4"/>
    </row>
    <row r="51" spans="2:7" ht="12">
      <c r="B51" s="4"/>
      <c r="C51" s="4"/>
      <c r="D51" s="4"/>
      <c r="E51" s="4"/>
      <c r="F51" s="4"/>
      <c r="G51" s="4"/>
    </row>
    <row r="52" spans="2:7" ht="12">
      <c r="B52" s="4"/>
      <c r="C52" s="4"/>
      <c r="D52" s="4"/>
      <c r="E52" s="4"/>
      <c r="F52" s="4"/>
      <c r="G52" s="4"/>
    </row>
    <row r="53" spans="2:7" ht="12">
      <c r="B53" s="4"/>
      <c r="C53" s="4"/>
      <c r="D53" s="4"/>
      <c r="E53" s="4"/>
      <c r="F53" s="4"/>
      <c r="G53" s="4"/>
    </row>
    <row r="54" spans="2:7" ht="12">
      <c r="B54" s="4"/>
      <c r="C54" s="4"/>
      <c r="D54" s="4"/>
      <c r="E54" s="4"/>
      <c r="F54" s="4"/>
      <c r="G54" s="4"/>
    </row>
    <row r="55" spans="2:7" ht="12">
      <c r="B55" s="4"/>
      <c r="C55" s="4"/>
      <c r="D55" s="4"/>
      <c r="E55" s="4"/>
      <c r="F55" s="4"/>
      <c r="G55" s="4"/>
    </row>
    <row r="56" spans="2:7" ht="12">
      <c r="B56" s="4"/>
      <c r="C56" s="4"/>
      <c r="D56" s="4"/>
      <c r="E56" s="4"/>
      <c r="F56" s="4"/>
      <c r="G56" s="4"/>
    </row>
    <row r="64" s="5" customFormat="1" ht="26.25" customHeight="1"/>
    <row r="71" spans="2:7" ht="12">
      <c r="B71" s="2"/>
      <c r="C71" s="2"/>
      <c r="D71" s="2"/>
      <c r="E71" s="2"/>
      <c r="F71" s="2"/>
      <c r="G71" s="2"/>
    </row>
    <row r="72" spans="2:7" ht="12">
      <c r="B72" s="2"/>
      <c r="C72" s="2"/>
      <c r="D72" s="2"/>
      <c r="E72" s="2"/>
      <c r="F72" s="2"/>
      <c r="G72" s="2"/>
    </row>
    <row r="73" spans="2:7" ht="12">
      <c r="B73" s="2"/>
      <c r="C73" s="2"/>
      <c r="D73" s="2"/>
      <c r="E73" s="2"/>
      <c r="F73" s="2"/>
      <c r="G73" s="2"/>
    </row>
    <row r="74" spans="2:7" ht="12">
      <c r="B74" s="2"/>
      <c r="C74" s="2"/>
      <c r="D74" s="2"/>
      <c r="E74" s="2"/>
      <c r="F74" s="2"/>
      <c r="G74" s="2"/>
    </row>
    <row r="75" spans="2:7" ht="12">
      <c r="B75" s="2"/>
      <c r="C75" s="2"/>
      <c r="D75" s="2"/>
      <c r="E75" s="2"/>
      <c r="F75" s="2"/>
      <c r="G75" s="2"/>
    </row>
  </sheetData>
  <mergeCells count="2">
    <mergeCell ref="K5:M5"/>
    <mergeCell ref="J15:N15"/>
  </mergeCells>
  <printOptions/>
  <pageMargins left="0.75" right="0.75" top="1" bottom="1" header="0.5" footer="0.5"/>
  <pageSetup horizontalDpi="600" verticalDpi="6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75"/>
  <sheetViews>
    <sheetView zoomScale="90" zoomScaleNormal="90" workbookViewId="0" topLeftCell="A1">
      <selection activeCell="D25" sqref="D25"/>
    </sheetView>
  </sheetViews>
  <sheetFormatPr defaultColWidth="11.421875" defaultRowHeight="12.75"/>
  <cols>
    <col min="1" max="1" width="10.00390625" style="0" customWidth="1"/>
    <col min="2" max="2" width="12.7109375" style="0" customWidth="1"/>
    <col min="3" max="6" width="8.8515625" style="0" customWidth="1"/>
    <col min="7" max="7" width="9.140625" style="0" hidden="1" customWidth="1"/>
    <col min="8" max="8" width="4.00390625" style="0" customWidth="1"/>
    <col min="9" max="10" width="8.8515625" style="0" customWidth="1"/>
    <col min="11" max="13" width="4.28125" style="0" customWidth="1"/>
    <col min="14" max="15" width="9.7109375" style="0" customWidth="1"/>
    <col min="16" max="16384" width="8.8515625" style="0" customWidth="1"/>
  </cols>
  <sheetData>
    <row r="1" spans="2:7" ht="15">
      <c r="B1" s="23" t="s">
        <v>37</v>
      </c>
      <c r="C1" s="10"/>
      <c r="D1" s="10"/>
      <c r="E1" s="10"/>
      <c r="F1" s="10"/>
      <c r="G1" s="10"/>
    </row>
    <row r="2" spans="1:7" ht="12">
      <c r="A2" s="8" t="s">
        <v>0</v>
      </c>
      <c r="B2" s="9"/>
      <c r="C2" s="9"/>
      <c r="D2" s="1"/>
      <c r="E2" s="1"/>
      <c r="F2" s="1"/>
      <c r="G2" s="1"/>
    </row>
    <row r="3" spans="2:7" ht="12">
      <c r="B3" s="1"/>
      <c r="C3" s="1"/>
      <c r="D3" s="1"/>
      <c r="E3" s="1"/>
      <c r="F3" s="1"/>
      <c r="G3" s="1"/>
    </row>
    <row r="5" spans="2:15" ht="12">
      <c r="B5" s="21" t="s">
        <v>1</v>
      </c>
      <c r="C5" s="11"/>
      <c r="D5" s="11"/>
      <c r="E5" s="11"/>
      <c r="F5" s="11"/>
      <c r="G5" s="11"/>
      <c r="J5" s="19" t="s">
        <v>9</v>
      </c>
      <c r="K5" s="24" t="s">
        <v>17</v>
      </c>
      <c r="L5" s="24"/>
      <c r="M5" s="24"/>
      <c r="N5" s="20" t="s">
        <v>18</v>
      </c>
      <c r="O5" s="20" t="s">
        <v>10</v>
      </c>
    </row>
    <row r="6" spans="1:15" ht="12">
      <c r="A6" s="19" t="s">
        <v>2</v>
      </c>
      <c r="B6" s="19" t="s">
        <v>3</v>
      </c>
      <c r="C6" s="19" t="s">
        <v>4</v>
      </c>
      <c r="D6" s="19" t="s">
        <v>5</v>
      </c>
      <c r="E6" s="19" t="s">
        <v>6</v>
      </c>
      <c r="F6" s="19" t="s">
        <v>7</v>
      </c>
      <c r="G6" s="19" t="s">
        <v>16</v>
      </c>
      <c r="J6" t="s">
        <v>8</v>
      </c>
      <c r="K6" s="13">
        <v>18</v>
      </c>
      <c r="L6" s="1" t="s">
        <v>19</v>
      </c>
      <c r="M6" s="14">
        <v>23</v>
      </c>
      <c r="N6" s="15">
        <f aca="true" t="shared" si="0" ref="N6:N12">M6/K6</f>
        <v>1.2777777777777777</v>
      </c>
      <c r="O6" s="1"/>
    </row>
    <row r="7" spans="1:15" ht="12">
      <c r="A7" s="7">
        <v>1000</v>
      </c>
      <c r="B7" s="3">
        <f aca="true" t="shared" si="1" ref="B7:B21">$A7/O$7*$N$21/12/5280*60</f>
        <v>7.732852353877396</v>
      </c>
      <c r="C7" s="3">
        <f aca="true" t="shared" si="2" ref="C7:C21">$A7/O$8*$N$21/12/5280*60</f>
        <v>11.144404862940952</v>
      </c>
      <c r="D7" s="3">
        <f aca="true" t="shared" si="3" ref="D7:D21">$A7/O$9*$N$21/12/5280*60</f>
        <v>13.94945914817099</v>
      </c>
      <c r="E7" s="3">
        <f aca="true" t="shared" si="4" ref="E7:E21">$A7/O$10*$N$21/12/5280*60</f>
        <v>16.758503553294663</v>
      </c>
      <c r="F7" s="3">
        <f aca="true" t="shared" si="5" ref="F7:F21">$A7/O$11*$N$21/12/5280*60</f>
        <v>18.099183837558236</v>
      </c>
      <c r="G7" s="3" t="e">
        <f aca="true" t="shared" si="6" ref="G7:G21">$A7/O$12*$N$21/12/5280*60</f>
        <v>#DIV/0!</v>
      </c>
      <c r="J7" t="s">
        <v>3</v>
      </c>
      <c r="K7" s="13">
        <v>17</v>
      </c>
      <c r="L7" s="1" t="s">
        <v>19</v>
      </c>
      <c r="M7" s="14">
        <v>28</v>
      </c>
      <c r="N7" s="15">
        <f t="shared" si="0"/>
        <v>1.6470588235294117</v>
      </c>
      <c r="O7" s="15">
        <f>$N$6*N7*$M$12/$K$12</f>
        <v>9.921568627450979</v>
      </c>
    </row>
    <row r="8" spans="1:15" ht="12">
      <c r="A8" s="7">
        <v>1500</v>
      </c>
      <c r="B8" s="3">
        <f t="shared" si="1"/>
        <v>11.599278530816093</v>
      </c>
      <c r="C8" s="3">
        <f t="shared" si="2"/>
        <v>16.71660729441143</v>
      </c>
      <c r="D8" s="3">
        <f t="shared" si="3"/>
        <v>20.924188722256478</v>
      </c>
      <c r="E8" s="3">
        <f t="shared" si="4"/>
        <v>25.137755329942</v>
      </c>
      <c r="F8" s="3">
        <f t="shared" si="5"/>
        <v>27.14877575633735</v>
      </c>
      <c r="G8" s="3" t="e">
        <f t="shared" si="6"/>
        <v>#DIV/0!</v>
      </c>
      <c r="J8" t="s">
        <v>4</v>
      </c>
      <c r="K8" s="13">
        <v>21</v>
      </c>
      <c r="L8" s="1" t="s">
        <v>19</v>
      </c>
      <c r="M8" s="14">
        <v>24</v>
      </c>
      <c r="N8" s="15">
        <f t="shared" si="0"/>
        <v>1.1428571428571428</v>
      </c>
      <c r="O8" s="15">
        <f>$N$6*N8*$M$12/$K$12</f>
        <v>6.884353741496597</v>
      </c>
    </row>
    <row r="9" spans="1:15" ht="12">
      <c r="A9" s="7">
        <v>2000</v>
      </c>
      <c r="B9" s="3">
        <f t="shared" si="1"/>
        <v>15.465704707754792</v>
      </c>
      <c r="C9" s="3">
        <f t="shared" si="2"/>
        <v>22.288809725881904</v>
      </c>
      <c r="D9" s="3">
        <f t="shared" si="3"/>
        <v>27.89891829634198</v>
      </c>
      <c r="E9" s="3">
        <f t="shared" si="4"/>
        <v>33.517007106589325</v>
      </c>
      <c r="F9" s="3">
        <f t="shared" si="5"/>
        <v>36.19836767511647</v>
      </c>
      <c r="G9" s="3" t="e">
        <f t="shared" si="6"/>
        <v>#DIV/0!</v>
      </c>
      <c r="J9" t="s">
        <v>5</v>
      </c>
      <c r="K9" s="13">
        <v>23</v>
      </c>
      <c r="L9" s="1" t="s">
        <v>19</v>
      </c>
      <c r="M9" s="14">
        <v>21</v>
      </c>
      <c r="N9" s="15">
        <f t="shared" si="0"/>
        <v>0.9130434782608695</v>
      </c>
      <c r="O9" s="15">
        <f>$N$6*N9*$M$12/$K$12</f>
        <v>5.499999999999999</v>
      </c>
    </row>
    <row r="10" spans="1:15" ht="12">
      <c r="A10" s="7">
        <v>2500</v>
      </c>
      <c r="B10" s="3">
        <f t="shared" si="1"/>
        <v>19.332130884693488</v>
      </c>
      <c r="C10" s="3">
        <f t="shared" si="2"/>
        <v>27.86101215735238</v>
      </c>
      <c r="D10" s="3">
        <f t="shared" si="3"/>
        <v>34.87364787042747</v>
      </c>
      <c r="E10" s="3">
        <f t="shared" si="4"/>
        <v>41.896258883236655</v>
      </c>
      <c r="F10" s="3">
        <f t="shared" si="5"/>
        <v>45.24795959389559</v>
      </c>
      <c r="G10" s="3" t="e">
        <f t="shared" si="6"/>
        <v>#DIV/0!</v>
      </c>
      <c r="J10" t="s">
        <v>6</v>
      </c>
      <c r="K10" s="13">
        <v>25</v>
      </c>
      <c r="L10" s="1" t="s">
        <v>19</v>
      </c>
      <c r="M10" s="14">
        <v>19</v>
      </c>
      <c r="N10" s="15">
        <f t="shared" si="0"/>
        <v>0.76</v>
      </c>
      <c r="O10" s="15">
        <f>$N$6*N10*$M$12/$K$12</f>
        <v>4.578095238095238</v>
      </c>
    </row>
    <row r="11" spans="1:15" ht="12">
      <c r="A11" s="7">
        <v>3000</v>
      </c>
      <c r="B11" s="3">
        <f t="shared" si="1"/>
        <v>23.198557061632187</v>
      </c>
      <c r="C11" s="3">
        <f t="shared" si="2"/>
        <v>33.43321458882286</v>
      </c>
      <c r="D11" s="3">
        <f t="shared" si="3"/>
        <v>41.848377444512955</v>
      </c>
      <c r="E11" s="3">
        <f t="shared" si="4"/>
        <v>50.275510659884</v>
      </c>
      <c r="F11" s="3">
        <f t="shared" si="5"/>
        <v>54.2975515126747</v>
      </c>
      <c r="G11" s="3" t="e">
        <f t="shared" si="6"/>
        <v>#DIV/0!</v>
      </c>
      <c r="J11" t="s">
        <v>7</v>
      </c>
      <c r="K11" s="13">
        <v>27</v>
      </c>
      <c r="L11" s="1" t="s">
        <v>19</v>
      </c>
      <c r="M11" s="14">
        <v>19</v>
      </c>
      <c r="N11" s="15">
        <f t="shared" si="0"/>
        <v>0.7037037037037037</v>
      </c>
      <c r="O11" s="15">
        <f>$N$6*N11*$M$12/$K$12</f>
        <v>4.238977072310406</v>
      </c>
    </row>
    <row r="12" spans="1:15" ht="12">
      <c r="A12" s="7">
        <v>3500</v>
      </c>
      <c r="B12" s="3">
        <f t="shared" si="1"/>
        <v>27.064983238570882</v>
      </c>
      <c r="C12" s="3">
        <f t="shared" si="2"/>
        <v>39.005417020293336</v>
      </c>
      <c r="D12" s="3">
        <f t="shared" si="3"/>
        <v>48.82310701859846</v>
      </c>
      <c r="E12" s="3">
        <f t="shared" si="4"/>
        <v>58.654762436531314</v>
      </c>
      <c r="F12" s="3">
        <f t="shared" si="5"/>
        <v>63.347143431453816</v>
      </c>
      <c r="G12" s="3" t="e">
        <f t="shared" si="6"/>
        <v>#DIV/0!</v>
      </c>
      <c r="J12" t="s">
        <v>20</v>
      </c>
      <c r="K12" s="16">
        <v>7</v>
      </c>
      <c r="L12" s="1" t="s">
        <v>19</v>
      </c>
      <c r="M12" s="22">
        <v>33</v>
      </c>
      <c r="N12" s="15">
        <f t="shared" si="0"/>
        <v>4.714285714285714</v>
      </c>
      <c r="O12" s="15"/>
    </row>
    <row r="13" spans="1:7" ht="12">
      <c r="A13" s="7">
        <v>4000</v>
      </c>
      <c r="B13" s="3">
        <f t="shared" si="1"/>
        <v>30.931409415509584</v>
      </c>
      <c r="C13" s="3">
        <f t="shared" si="2"/>
        <v>44.57761945176381</v>
      </c>
      <c r="D13" s="3">
        <f t="shared" si="3"/>
        <v>55.79783659268396</v>
      </c>
      <c r="E13" s="3">
        <f t="shared" si="4"/>
        <v>67.03401421317865</v>
      </c>
      <c r="F13" s="3">
        <f t="shared" si="5"/>
        <v>72.39673535023294</v>
      </c>
      <c r="G13" s="3" t="e">
        <f t="shared" si="6"/>
        <v>#DIV/0!</v>
      </c>
    </row>
    <row r="14" spans="1:15" ht="12">
      <c r="A14" s="7">
        <v>4500</v>
      </c>
      <c r="B14" s="3">
        <f t="shared" si="1"/>
        <v>34.79783559244828</v>
      </c>
      <c r="C14" s="3">
        <f t="shared" si="2"/>
        <v>50.14982188323429</v>
      </c>
      <c r="D14" s="3">
        <f t="shared" si="3"/>
        <v>62.77256616676945</v>
      </c>
      <c r="E14" s="3">
        <f t="shared" si="4"/>
        <v>75.41326598982599</v>
      </c>
      <c r="F14" s="3">
        <f t="shared" si="5"/>
        <v>81.44632726901206</v>
      </c>
      <c r="G14" s="3" t="e">
        <f t="shared" si="6"/>
        <v>#DIV/0!</v>
      </c>
      <c r="O14" s="15"/>
    </row>
    <row r="15" spans="1:14" ht="12">
      <c r="A15" s="7">
        <v>5000</v>
      </c>
      <c r="B15" s="3">
        <f t="shared" si="1"/>
        <v>38.664261769386975</v>
      </c>
      <c r="C15" s="3">
        <f t="shared" si="2"/>
        <v>55.72202431470476</v>
      </c>
      <c r="D15" s="3">
        <f t="shared" si="3"/>
        <v>69.74729574085494</v>
      </c>
      <c r="E15" s="3">
        <f t="shared" si="4"/>
        <v>83.79251776647331</v>
      </c>
      <c r="F15" s="3">
        <f t="shared" si="5"/>
        <v>90.49591918779117</v>
      </c>
      <c r="G15" s="3" t="e">
        <f t="shared" si="6"/>
        <v>#DIV/0!</v>
      </c>
      <c r="J15" s="25" t="s">
        <v>11</v>
      </c>
      <c r="K15" s="26"/>
      <c r="L15" s="26"/>
      <c r="M15" s="26"/>
      <c r="N15" s="26"/>
    </row>
    <row r="16" spans="1:15" ht="12">
      <c r="A16" s="7">
        <v>5500</v>
      </c>
      <c r="B16" s="3">
        <f t="shared" si="1"/>
        <v>42.53068794632567</v>
      </c>
      <c r="C16" s="3">
        <f t="shared" si="2"/>
        <v>61.29422674617524</v>
      </c>
      <c r="D16" s="3">
        <f t="shared" si="3"/>
        <v>76.72202531494044</v>
      </c>
      <c r="E16" s="3">
        <f t="shared" si="4"/>
        <v>92.17176954312065</v>
      </c>
      <c r="F16" s="3">
        <f t="shared" si="5"/>
        <v>99.54551110657029</v>
      </c>
      <c r="G16" s="3" t="e">
        <f t="shared" si="6"/>
        <v>#DIV/0!</v>
      </c>
      <c r="J16" s="4" t="s">
        <v>12</v>
      </c>
      <c r="K16" s="4"/>
      <c r="M16" s="4"/>
      <c r="N16" s="7">
        <v>130</v>
      </c>
      <c r="O16" s="15"/>
    </row>
    <row r="17" spans="1:14" ht="12">
      <c r="A17" s="7">
        <v>6000</v>
      </c>
      <c r="B17" s="3">
        <f t="shared" si="1"/>
        <v>46.39711412326437</v>
      </c>
      <c r="C17" s="3">
        <f t="shared" si="2"/>
        <v>66.86642917764571</v>
      </c>
      <c r="D17" s="3">
        <f t="shared" si="3"/>
        <v>83.69675488902591</v>
      </c>
      <c r="E17" s="3">
        <f t="shared" si="4"/>
        <v>100.551021319768</v>
      </c>
      <c r="F17" s="3">
        <f t="shared" si="5"/>
        <v>108.5951030253494</v>
      </c>
      <c r="G17" s="3" t="e">
        <f t="shared" si="6"/>
        <v>#DIV/0!</v>
      </c>
      <c r="J17" s="4" t="s">
        <v>13</v>
      </c>
      <c r="N17" s="7">
        <v>80</v>
      </c>
    </row>
    <row r="18" spans="1:15" ht="12">
      <c r="A18" s="7">
        <v>6500</v>
      </c>
      <c r="B18" s="3">
        <f t="shared" si="1"/>
        <v>50.26354030020307</v>
      </c>
      <c r="C18" s="3">
        <f t="shared" si="2"/>
        <v>72.4386316091162</v>
      </c>
      <c r="D18" s="3">
        <f t="shared" si="3"/>
        <v>90.67148446311143</v>
      </c>
      <c r="E18" s="3">
        <f t="shared" si="4"/>
        <v>108.93027309641532</v>
      </c>
      <c r="F18" s="3">
        <f t="shared" si="5"/>
        <v>117.64469494412852</v>
      </c>
      <c r="G18" s="3" t="e">
        <f t="shared" si="6"/>
        <v>#DIV/0!</v>
      </c>
      <c r="J18" t="s">
        <v>22</v>
      </c>
      <c r="N18" s="7">
        <v>18</v>
      </c>
      <c r="O18" s="15"/>
    </row>
    <row r="19" spans="1:15" ht="12">
      <c r="A19" s="7">
        <v>7000</v>
      </c>
      <c r="B19" s="3">
        <f t="shared" si="1"/>
        <v>54.129966477141764</v>
      </c>
      <c r="C19" s="3">
        <f t="shared" si="2"/>
        <v>78.01083404058667</v>
      </c>
      <c r="D19" s="3">
        <f t="shared" si="3"/>
        <v>97.64621403719693</v>
      </c>
      <c r="E19" s="3">
        <f t="shared" si="4"/>
        <v>117.30952487306263</v>
      </c>
      <c r="F19" s="3">
        <f t="shared" si="5"/>
        <v>126.69428686290763</v>
      </c>
      <c r="G19" s="3" t="e">
        <f t="shared" si="6"/>
        <v>#DIV/0!</v>
      </c>
      <c r="O19" s="1"/>
    </row>
    <row r="20" spans="1:15" ht="12">
      <c r="A20" s="7">
        <v>7500</v>
      </c>
      <c r="B20" s="3">
        <f t="shared" si="1"/>
        <v>57.99639265408047</v>
      </c>
      <c r="C20" s="3">
        <f t="shared" si="2"/>
        <v>83.58303647205715</v>
      </c>
      <c r="D20" s="3">
        <f t="shared" si="3"/>
        <v>104.62094361128243</v>
      </c>
      <c r="E20" s="3">
        <f t="shared" si="4"/>
        <v>125.68877664970996</v>
      </c>
      <c r="F20" s="3">
        <f t="shared" si="5"/>
        <v>135.74387878168673</v>
      </c>
      <c r="G20" s="3" t="e">
        <f t="shared" si="6"/>
        <v>#DIV/0!</v>
      </c>
      <c r="J20" t="s">
        <v>14</v>
      </c>
      <c r="N20" s="6">
        <f>(N18+2*((N16*N17/100/25.4)-0.2))</f>
        <v>25.788976377952757</v>
      </c>
      <c r="O20" s="1"/>
    </row>
    <row r="21" spans="1:14" ht="12">
      <c r="A21" s="7">
        <v>8000</v>
      </c>
      <c r="B21" s="3">
        <f t="shared" si="1"/>
        <v>61.86281883101917</v>
      </c>
      <c r="C21" s="3">
        <f t="shared" si="2"/>
        <v>89.15523890352762</v>
      </c>
      <c r="D21" s="3">
        <f t="shared" si="3"/>
        <v>111.59567318536791</v>
      </c>
      <c r="E21" s="3">
        <f t="shared" si="4"/>
        <v>134.0680284263573</v>
      </c>
      <c r="F21" s="3">
        <f t="shared" si="5"/>
        <v>144.7934707004659</v>
      </c>
      <c r="G21" s="3" t="e">
        <f t="shared" si="6"/>
        <v>#DIV/0!</v>
      </c>
      <c r="J21" t="s">
        <v>15</v>
      </c>
      <c r="N21" s="6">
        <f>N20*PI()</f>
        <v>81.01845873257709</v>
      </c>
    </row>
    <row r="22" spans="1:7" ht="12">
      <c r="A22" s="17"/>
      <c r="B22" s="3"/>
      <c r="C22" s="3"/>
      <c r="D22" s="3"/>
      <c r="E22" s="3"/>
      <c r="F22" s="3"/>
      <c r="G22" s="3"/>
    </row>
    <row r="23" spans="1:7" ht="12">
      <c r="A23" s="17"/>
      <c r="B23" s="3"/>
      <c r="C23" s="3"/>
      <c r="D23" s="3"/>
      <c r="E23" s="3"/>
      <c r="F23" s="3"/>
      <c r="G23" s="3"/>
    </row>
    <row r="24" spans="1:17" ht="12">
      <c r="A24" s="3"/>
      <c r="B24" s="3"/>
      <c r="C24" s="3"/>
      <c r="D24" s="3"/>
      <c r="E24" s="3"/>
      <c r="F24" s="3"/>
      <c r="G24" s="3"/>
      <c r="O24" s="4"/>
      <c r="P24" s="4"/>
      <c r="Q24" s="4"/>
    </row>
    <row r="25" spans="15:17" ht="12">
      <c r="O25" s="4"/>
      <c r="P25" s="4"/>
      <c r="Q25" s="4"/>
    </row>
    <row r="26" spans="15:17" ht="12">
      <c r="O26" s="4"/>
      <c r="P26" s="4"/>
      <c r="Q26" s="4"/>
    </row>
    <row r="38" spans="2:4" ht="12">
      <c r="B38" s="12"/>
      <c r="C38" s="12"/>
      <c r="D38" s="12"/>
    </row>
    <row r="39" spans="1:7" ht="12">
      <c r="A39" s="5"/>
      <c r="C39" s="5"/>
      <c r="D39" s="5"/>
      <c r="F39" s="5"/>
      <c r="G39" s="5"/>
    </row>
    <row r="40" spans="5:7" ht="12">
      <c r="E40" s="11"/>
      <c r="F40" s="11"/>
      <c r="G40" s="11"/>
    </row>
    <row r="41" ht="12">
      <c r="E41" s="18"/>
    </row>
    <row r="42" spans="5:7" ht="12">
      <c r="E42" s="2"/>
      <c r="F42" s="2"/>
      <c r="G42" s="2"/>
    </row>
    <row r="43" spans="5:7" ht="12">
      <c r="E43" s="2"/>
      <c r="F43" s="2"/>
      <c r="G43" s="2"/>
    </row>
    <row r="44" spans="3:7" ht="12">
      <c r="C44" s="2"/>
      <c r="D44" s="2"/>
      <c r="E44" s="2"/>
      <c r="F44" s="2"/>
      <c r="G44" s="2"/>
    </row>
    <row r="45" spans="3:4" ht="12">
      <c r="C45" s="2"/>
      <c r="D45" s="2"/>
    </row>
    <row r="46" spans="2:7" ht="12">
      <c r="B46" s="11"/>
      <c r="C46" s="11"/>
      <c r="D46" s="11"/>
      <c r="E46" s="11"/>
      <c r="F46" s="11"/>
      <c r="G46" s="11"/>
    </row>
    <row r="48" spans="2:7" ht="12">
      <c r="B48" s="4"/>
      <c r="C48" s="4"/>
      <c r="D48" s="4"/>
      <c r="E48" s="4"/>
      <c r="F48" s="4"/>
      <c r="G48" s="4"/>
    </row>
    <row r="49" spans="2:7" ht="12">
      <c r="B49" s="4"/>
      <c r="C49" s="4"/>
      <c r="D49" s="4"/>
      <c r="E49" s="4"/>
      <c r="F49" s="4"/>
      <c r="G49" s="4"/>
    </row>
    <row r="50" spans="2:7" ht="12">
      <c r="B50" s="4"/>
      <c r="C50" s="4"/>
      <c r="D50" s="4"/>
      <c r="E50" s="4"/>
      <c r="F50" s="4"/>
      <c r="G50" s="4"/>
    </row>
    <row r="51" spans="2:7" ht="12">
      <c r="B51" s="4"/>
      <c r="C51" s="4"/>
      <c r="D51" s="4"/>
      <c r="E51" s="4"/>
      <c r="F51" s="4"/>
      <c r="G51" s="4"/>
    </row>
    <row r="52" spans="2:7" ht="12">
      <c r="B52" s="4"/>
      <c r="C52" s="4"/>
      <c r="D52" s="4"/>
      <c r="E52" s="4"/>
      <c r="F52" s="4"/>
      <c r="G52" s="4"/>
    </row>
    <row r="53" spans="2:7" ht="12">
      <c r="B53" s="4"/>
      <c r="C53" s="4"/>
      <c r="D53" s="4"/>
      <c r="E53" s="4"/>
      <c r="F53" s="4"/>
      <c r="G53" s="4"/>
    </row>
    <row r="54" spans="2:7" ht="12">
      <c r="B54" s="4"/>
      <c r="C54" s="4"/>
      <c r="D54" s="4"/>
      <c r="E54" s="4"/>
      <c r="F54" s="4"/>
      <c r="G54" s="4"/>
    </row>
    <row r="55" spans="2:7" ht="12">
      <c r="B55" s="4"/>
      <c r="C55" s="4"/>
      <c r="D55" s="4"/>
      <c r="E55" s="4"/>
      <c r="F55" s="4"/>
      <c r="G55" s="4"/>
    </row>
    <row r="56" spans="2:7" ht="12">
      <c r="B56" s="4"/>
      <c r="C56" s="4"/>
      <c r="D56" s="4"/>
      <c r="E56" s="4"/>
      <c r="F56" s="4"/>
      <c r="G56" s="4"/>
    </row>
    <row r="64" s="5" customFormat="1" ht="26.25" customHeight="1"/>
    <row r="71" spans="2:7" ht="12">
      <c r="B71" s="2"/>
      <c r="C71" s="2"/>
      <c r="D71" s="2"/>
      <c r="E71" s="2"/>
      <c r="F71" s="2"/>
      <c r="G71" s="2"/>
    </row>
    <row r="72" spans="2:7" ht="12">
      <c r="B72" s="2"/>
      <c r="C72" s="2"/>
      <c r="D72" s="2"/>
      <c r="E72" s="2"/>
      <c r="F72" s="2"/>
      <c r="G72" s="2"/>
    </row>
    <row r="73" spans="2:7" ht="12">
      <c r="B73" s="2"/>
      <c r="C73" s="2"/>
      <c r="D73" s="2"/>
      <c r="E73" s="2"/>
      <c r="F73" s="2"/>
      <c r="G73" s="2"/>
    </row>
    <row r="74" spans="2:7" ht="12">
      <c r="B74" s="2"/>
      <c r="C74" s="2"/>
      <c r="D74" s="2"/>
      <c r="E74" s="2"/>
      <c r="F74" s="2"/>
      <c r="G74" s="2"/>
    </row>
    <row r="75" spans="2:7" ht="12">
      <c r="B75" s="2"/>
      <c r="C75" s="2"/>
      <c r="D75" s="2"/>
      <c r="E75" s="2"/>
      <c r="F75" s="2"/>
      <c r="G75" s="2"/>
    </row>
  </sheetData>
  <mergeCells count="2">
    <mergeCell ref="K5:M5"/>
    <mergeCell ref="J15:N15"/>
  </mergeCells>
  <printOptions/>
  <pageMargins left="0.75" right="0.75" top="1" bottom="1" header="0.5" footer="0.5"/>
  <pageSetup horizontalDpi="600" verticalDpi="6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75"/>
  <sheetViews>
    <sheetView zoomScale="90" zoomScaleNormal="90" workbookViewId="0" topLeftCell="A1">
      <selection activeCell="N17" sqref="N17"/>
    </sheetView>
  </sheetViews>
  <sheetFormatPr defaultColWidth="11.421875" defaultRowHeight="12.75"/>
  <cols>
    <col min="1" max="1" width="10.00390625" style="0" customWidth="1"/>
    <col min="2" max="2" width="12.7109375" style="0" customWidth="1"/>
    <col min="3" max="6" width="8.8515625" style="0" customWidth="1"/>
    <col min="7" max="7" width="9.140625" style="0" hidden="1" customWidth="1"/>
    <col min="8" max="8" width="4.00390625" style="0" customWidth="1"/>
    <col min="9" max="10" width="8.8515625" style="0" customWidth="1"/>
    <col min="11" max="13" width="4.28125" style="0" customWidth="1"/>
    <col min="14" max="15" width="9.7109375" style="0" customWidth="1"/>
    <col min="16" max="16384" width="8.8515625" style="0" customWidth="1"/>
  </cols>
  <sheetData>
    <row r="1" spans="2:7" ht="15">
      <c r="B1" s="23" t="s">
        <v>38</v>
      </c>
      <c r="C1" s="10"/>
      <c r="D1" s="10"/>
      <c r="E1" s="10"/>
      <c r="F1" s="10"/>
      <c r="G1" s="10"/>
    </row>
    <row r="2" spans="1:7" ht="12">
      <c r="A2" s="8" t="s">
        <v>0</v>
      </c>
      <c r="B2" s="9"/>
      <c r="C2" s="9"/>
      <c r="D2" s="1"/>
      <c r="E2" s="1"/>
      <c r="F2" s="1"/>
      <c r="G2" s="1"/>
    </row>
    <row r="3" spans="2:7" ht="12">
      <c r="B3" s="1"/>
      <c r="C3" s="1"/>
      <c r="D3" s="1"/>
      <c r="E3" s="1"/>
      <c r="F3" s="1"/>
      <c r="G3" s="1"/>
    </row>
    <row r="5" spans="2:15" ht="12">
      <c r="B5" s="21" t="s">
        <v>1</v>
      </c>
      <c r="C5" s="11"/>
      <c r="D5" s="11"/>
      <c r="E5" s="11"/>
      <c r="F5" s="11"/>
      <c r="G5" s="11"/>
      <c r="J5" s="19" t="s">
        <v>9</v>
      </c>
      <c r="K5" s="24" t="s">
        <v>17</v>
      </c>
      <c r="L5" s="24"/>
      <c r="M5" s="24"/>
      <c r="N5" s="20" t="s">
        <v>18</v>
      </c>
      <c r="O5" s="20" t="s">
        <v>10</v>
      </c>
    </row>
    <row r="6" spans="1:15" ht="12">
      <c r="A6" s="19" t="s">
        <v>2</v>
      </c>
      <c r="B6" s="19" t="s">
        <v>3</v>
      </c>
      <c r="C6" s="19" t="s">
        <v>4</v>
      </c>
      <c r="D6" s="19" t="s">
        <v>5</v>
      </c>
      <c r="E6" s="19" t="s">
        <v>6</v>
      </c>
      <c r="F6" s="19" t="s">
        <v>7</v>
      </c>
      <c r="G6" s="19" t="s">
        <v>16</v>
      </c>
      <c r="J6" t="s">
        <v>8</v>
      </c>
      <c r="K6" s="13">
        <v>17</v>
      </c>
      <c r="L6" s="1" t="s">
        <v>19</v>
      </c>
      <c r="M6" s="14">
        <v>23</v>
      </c>
      <c r="N6" s="15">
        <f aca="true" t="shared" si="0" ref="N6:N12">M6/K6</f>
        <v>1.3529411764705883</v>
      </c>
      <c r="O6" s="1"/>
    </row>
    <row r="7" spans="1:15" ht="12">
      <c r="A7" s="7">
        <v>1000</v>
      </c>
      <c r="B7" s="3">
        <f aca="true" t="shared" si="1" ref="B7:B21">$A7/O$7*$N$21/12/5280*60</f>
        <v>7.105342487457881</v>
      </c>
      <c r="C7" s="3">
        <f aca="true" t="shared" si="2" ref="C7:C21">$A7/O$8*$N$21/12/5280*60</f>
        <v>10.302746606813928</v>
      </c>
      <c r="D7" s="3">
        <f aca="true" t="shared" si="3" ref="D7:D21">$A7/O$9*$N$21/12/5280*60</f>
        <v>12.87843325851741</v>
      </c>
      <c r="E7" s="3">
        <f aca="true" t="shared" si="4" ref="E7:E21">$A7/O$10*$N$21/12/5280*60</f>
        <v>15.454119910220893</v>
      </c>
      <c r="F7" s="3">
        <f aca="true" t="shared" si="5" ref="F7:F21">$A7/O$11*$N$21/12/5280*60</f>
        <v>17.62311919586593</v>
      </c>
      <c r="G7" s="3" t="e">
        <f aca="true" t="shared" si="6" ref="G7:G21">$A7/O$12*$N$21/12/5280*60</f>
        <v>#DIV/0!</v>
      </c>
      <c r="J7" t="s">
        <v>3</v>
      </c>
      <c r="K7" s="13">
        <v>16</v>
      </c>
      <c r="L7" s="1" t="s">
        <v>19</v>
      </c>
      <c r="M7" s="14">
        <v>29</v>
      </c>
      <c r="N7" s="15">
        <f t="shared" si="0"/>
        <v>1.8125</v>
      </c>
      <c r="O7" s="15">
        <f>$N$6*N7*$M$12/$K$12</f>
        <v>10.115349264705882</v>
      </c>
    </row>
    <row r="8" spans="1:15" ht="12">
      <c r="A8" s="7">
        <v>1500</v>
      </c>
      <c r="B8" s="3">
        <f t="shared" si="1"/>
        <v>10.658013731186823</v>
      </c>
      <c r="C8" s="3">
        <f t="shared" si="2"/>
        <v>15.454119910220893</v>
      </c>
      <c r="D8" s="3">
        <f t="shared" si="3"/>
        <v>19.317649887776113</v>
      </c>
      <c r="E8" s="3">
        <f t="shared" si="4"/>
        <v>23.181179865331337</v>
      </c>
      <c r="F8" s="3">
        <f t="shared" si="5"/>
        <v>26.43467879379889</v>
      </c>
      <c r="G8" s="3" t="e">
        <f t="shared" si="6"/>
        <v>#DIV/0!</v>
      </c>
      <c r="J8" t="s">
        <v>4</v>
      </c>
      <c r="K8" s="13">
        <v>20</v>
      </c>
      <c r="L8" s="1" t="s">
        <v>19</v>
      </c>
      <c r="M8" s="14">
        <v>25</v>
      </c>
      <c r="N8" s="15">
        <f t="shared" si="0"/>
        <v>1.25</v>
      </c>
      <c r="O8" s="15">
        <f>$N$6*N8*$M$12/$K$12</f>
        <v>6.976102941176471</v>
      </c>
    </row>
    <row r="9" spans="1:15" ht="12">
      <c r="A9" s="7">
        <v>2000</v>
      </c>
      <c r="B9" s="3">
        <f t="shared" si="1"/>
        <v>14.210684974915763</v>
      </c>
      <c r="C9" s="3">
        <f t="shared" si="2"/>
        <v>20.605493213627856</v>
      </c>
      <c r="D9" s="3">
        <f t="shared" si="3"/>
        <v>25.75686651703482</v>
      </c>
      <c r="E9" s="3">
        <f t="shared" si="4"/>
        <v>30.908239820441786</v>
      </c>
      <c r="F9" s="3">
        <f t="shared" si="5"/>
        <v>35.24623839173186</v>
      </c>
      <c r="G9" s="3" t="e">
        <f t="shared" si="6"/>
        <v>#DIV/0!</v>
      </c>
      <c r="J9" t="s">
        <v>5</v>
      </c>
      <c r="K9" s="13">
        <v>23</v>
      </c>
      <c r="L9" s="1" t="s">
        <v>19</v>
      </c>
      <c r="M9" s="14">
        <v>23</v>
      </c>
      <c r="N9" s="15">
        <f t="shared" si="0"/>
        <v>1</v>
      </c>
      <c r="O9" s="15">
        <f>$N$6*N9*$M$12/$K$12</f>
        <v>5.580882352941177</v>
      </c>
    </row>
    <row r="10" spans="1:15" ht="12">
      <c r="A10" s="7">
        <v>2500</v>
      </c>
      <c r="B10" s="3">
        <f t="shared" si="1"/>
        <v>17.763356218644702</v>
      </c>
      <c r="C10" s="3">
        <f t="shared" si="2"/>
        <v>25.75686651703482</v>
      </c>
      <c r="D10" s="3">
        <f t="shared" si="3"/>
        <v>32.19608314629353</v>
      </c>
      <c r="E10" s="3">
        <f t="shared" si="4"/>
        <v>38.63529977555223</v>
      </c>
      <c r="F10" s="3">
        <f t="shared" si="5"/>
        <v>44.05779798966483</v>
      </c>
      <c r="G10" s="3" t="e">
        <f t="shared" si="6"/>
        <v>#DIV/0!</v>
      </c>
      <c r="J10" t="s">
        <v>6</v>
      </c>
      <c r="K10" s="13">
        <v>24</v>
      </c>
      <c r="L10" s="1" t="s">
        <v>19</v>
      </c>
      <c r="M10" s="14">
        <v>20</v>
      </c>
      <c r="N10" s="15">
        <f t="shared" si="0"/>
        <v>0.8333333333333334</v>
      </c>
      <c r="O10" s="15">
        <f>$N$6*N10*$M$12/$K$12</f>
        <v>4.650735294117648</v>
      </c>
    </row>
    <row r="11" spans="1:15" ht="12">
      <c r="A11" s="7">
        <v>3000</v>
      </c>
      <c r="B11" s="3">
        <f t="shared" si="1"/>
        <v>21.316027462373647</v>
      </c>
      <c r="C11" s="3">
        <f t="shared" si="2"/>
        <v>30.908239820441786</v>
      </c>
      <c r="D11" s="3">
        <f t="shared" si="3"/>
        <v>38.63529977555223</v>
      </c>
      <c r="E11" s="3">
        <f t="shared" si="4"/>
        <v>46.362359730662675</v>
      </c>
      <c r="F11" s="3">
        <f t="shared" si="5"/>
        <v>52.86935758759778</v>
      </c>
      <c r="G11" s="3" t="e">
        <f t="shared" si="6"/>
        <v>#DIV/0!</v>
      </c>
      <c r="J11" t="s">
        <v>7</v>
      </c>
      <c r="K11" s="13">
        <v>26</v>
      </c>
      <c r="L11" s="1" t="s">
        <v>19</v>
      </c>
      <c r="M11" s="14">
        <v>19</v>
      </c>
      <c r="N11" s="15">
        <f t="shared" si="0"/>
        <v>0.7307692307692307</v>
      </c>
      <c r="O11" s="15">
        <f>$N$6*N11*$M$12/$K$12</f>
        <v>4.078337104072398</v>
      </c>
    </row>
    <row r="12" spans="1:15" ht="12">
      <c r="A12" s="7">
        <v>3500</v>
      </c>
      <c r="B12" s="3">
        <f t="shared" si="1"/>
        <v>24.868698706102588</v>
      </c>
      <c r="C12" s="3">
        <f t="shared" si="2"/>
        <v>36.05961312384875</v>
      </c>
      <c r="D12" s="3">
        <f t="shared" si="3"/>
        <v>45.074516404810936</v>
      </c>
      <c r="E12" s="3">
        <f t="shared" si="4"/>
        <v>54.08941968577312</v>
      </c>
      <c r="F12" s="3">
        <f t="shared" si="5"/>
        <v>61.68091718553077</v>
      </c>
      <c r="G12" s="3" t="e">
        <f t="shared" si="6"/>
        <v>#DIV/0!</v>
      </c>
      <c r="J12" t="s">
        <v>20</v>
      </c>
      <c r="K12" s="16">
        <v>8</v>
      </c>
      <c r="L12" s="1" t="s">
        <v>19</v>
      </c>
      <c r="M12" s="22">
        <v>33</v>
      </c>
      <c r="N12" s="15">
        <f t="shared" si="0"/>
        <v>4.125</v>
      </c>
      <c r="O12" s="15"/>
    </row>
    <row r="13" spans="1:7" ht="12">
      <c r="A13" s="7">
        <v>4000</v>
      </c>
      <c r="B13" s="3">
        <f t="shared" si="1"/>
        <v>28.421369949831526</v>
      </c>
      <c r="C13" s="3">
        <f t="shared" si="2"/>
        <v>41.21098642725571</v>
      </c>
      <c r="D13" s="3">
        <f t="shared" si="3"/>
        <v>51.51373303406964</v>
      </c>
      <c r="E13" s="3">
        <f t="shared" si="4"/>
        <v>61.81647964088357</v>
      </c>
      <c r="F13" s="3">
        <f t="shared" si="5"/>
        <v>70.49247678346372</v>
      </c>
      <c r="G13" s="3" t="e">
        <f t="shared" si="6"/>
        <v>#DIV/0!</v>
      </c>
    </row>
    <row r="14" spans="1:15" ht="12">
      <c r="A14" s="7">
        <v>4500</v>
      </c>
      <c r="B14" s="3">
        <f t="shared" si="1"/>
        <v>31.97404119356047</v>
      </c>
      <c r="C14" s="3">
        <f t="shared" si="2"/>
        <v>46.362359730662675</v>
      </c>
      <c r="D14" s="3">
        <f t="shared" si="3"/>
        <v>57.95294966332834</v>
      </c>
      <c r="E14" s="3">
        <f t="shared" si="4"/>
        <v>69.54353959599402</v>
      </c>
      <c r="F14" s="3">
        <f t="shared" si="5"/>
        <v>79.30403638139668</v>
      </c>
      <c r="G14" s="3" t="e">
        <f t="shared" si="6"/>
        <v>#DIV/0!</v>
      </c>
      <c r="O14" s="15"/>
    </row>
    <row r="15" spans="1:14" ht="12">
      <c r="A15" s="7">
        <v>5000</v>
      </c>
      <c r="B15" s="3">
        <f t="shared" si="1"/>
        <v>35.526712437289405</v>
      </c>
      <c r="C15" s="3">
        <f t="shared" si="2"/>
        <v>51.51373303406964</v>
      </c>
      <c r="D15" s="3">
        <f t="shared" si="3"/>
        <v>64.39216629258706</v>
      </c>
      <c r="E15" s="3">
        <f t="shared" si="4"/>
        <v>77.27059955110445</v>
      </c>
      <c r="F15" s="3">
        <f t="shared" si="5"/>
        <v>88.11559597932965</v>
      </c>
      <c r="G15" s="3" t="e">
        <f t="shared" si="6"/>
        <v>#DIV/0!</v>
      </c>
      <c r="J15" s="25" t="s">
        <v>11</v>
      </c>
      <c r="K15" s="26"/>
      <c r="L15" s="26"/>
      <c r="M15" s="26"/>
      <c r="N15" s="26"/>
    </row>
    <row r="16" spans="1:15" ht="12">
      <c r="A16" s="7">
        <v>5500</v>
      </c>
      <c r="B16" s="3">
        <f t="shared" si="1"/>
        <v>39.07938368101835</v>
      </c>
      <c r="C16" s="3">
        <f t="shared" si="2"/>
        <v>56.66510633747661</v>
      </c>
      <c r="D16" s="3">
        <f t="shared" si="3"/>
        <v>70.83138292184576</v>
      </c>
      <c r="E16" s="3">
        <f t="shared" si="4"/>
        <v>84.9976595062149</v>
      </c>
      <c r="F16" s="3">
        <f t="shared" si="5"/>
        <v>96.92715557726261</v>
      </c>
      <c r="G16" s="3" t="e">
        <f t="shared" si="6"/>
        <v>#DIV/0!</v>
      </c>
      <c r="J16" s="4" t="s">
        <v>12</v>
      </c>
      <c r="K16" s="4"/>
      <c r="M16" s="4"/>
      <c r="N16" s="7">
        <v>160</v>
      </c>
      <c r="O16" s="15"/>
    </row>
    <row r="17" spans="1:14" ht="12">
      <c r="A17" s="7">
        <v>6000</v>
      </c>
      <c r="B17" s="3">
        <f t="shared" si="1"/>
        <v>42.632054924747294</v>
      </c>
      <c r="C17" s="3">
        <f t="shared" si="2"/>
        <v>61.81647964088357</v>
      </c>
      <c r="D17" s="3">
        <f t="shared" si="3"/>
        <v>77.27059955110445</v>
      </c>
      <c r="E17" s="3">
        <f t="shared" si="4"/>
        <v>92.72471946132535</v>
      </c>
      <c r="F17" s="3">
        <f t="shared" si="5"/>
        <v>105.73871517519557</v>
      </c>
      <c r="G17" s="3" t="e">
        <f t="shared" si="6"/>
        <v>#DIV/0!</v>
      </c>
      <c r="J17" s="4" t="s">
        <v>13</v>
      </c>
      <c r="N17" s="7">
        <v>60</v>
      </c>
    </row>
    <row r="18" spans="1:15" ht="12">
      <c r="A18" s="7">
        <v>6500</v>
      </c>
      <c r="B18" s="3">
        <f t="shared" si="1"/>
        <v>46.18472616847624</v>
      </c>
      <c r="C18" s="3">
        <f t="shared" si="2"/>
        <v>66.96785294429054</v>
      </c>
      <c r="D18" s="3">
        <f t="shared" si="3"/>
        <v>83.70981618036318</v>
      </c>
      <c r="E18" s="3">
        <f t="shared" si="4"/>
        <v>100.45177941643578</v>
      </c>
      <c r="F18" s="3">
        <f t="shared" si="5"/>
        <v>114.55027477312855</v>
      </c>
      <c r="G18" s="3" t="e">
        <f t="shared" si="6"/>
        <v>#DIV/0!</v>
      </c>
      <c r="J18" t="s">
        <v>22</v>
      </c>
      <c r="N18" s="7">
        <v>17</v>
      </c>
      <c r="O18" s="15"/>
    </row>
    <row r="19" spans="1:15" ht="12">
      <c r="A19" s="7">
        <v>7000</v>
      </c>
      <c r="B19" s="3">
        <f t="shared" si="1"/>
        <v>49.737397412205176</v>
      </c>
      <c r="C19" s="3">
        <f t="shared" si="2"/>
        <v>72.1192262476975</v>
      </c>
      <c r="D19" s="3">
        <f t="shared" si="3"/>
        <v>90.14903280962187</v>
      </c>
      <c r="E19" s="3">
        <f t="shared" si="4"/>
        <v>108.17883937154625</v>
      </c>
      <c r="F19" s="3">
        <f t="shared" si="5"/>
        <v>123.36183437106153</v>
      </c>
      <c r="G19" s="3" t="e">
        <f t="shared" si="6"/>
        <v>#DIV/0!</v>
      </c>
      <c r="O19" s="1"/>
    </row>
    <row r="20" spans="1:15" ht="12">
      <c r="A20" s="7">
        <v>7500</v>
      </c>
      <c r="B20" s="3">
        <f t="shared" si="1"/>
        <v>53.29006865593412</v>
      </c>
      <c r="C20" s="3">
        <f t="shared" si="2"/>
        <v>77.27059955110445</v>
      </c>
      <c r="D20" s="3">
        <f t="shared" si="3"/>
        <v>96.58824943888058</v>
      </c>
      <c r="E20" s="3">
        <f t="shared" si="4"/>
        <v>115.90589932665668</v>
      </c>
      <c r="F20" s="3">
        <f t="shared" si="5"/>
        <v>132.17339396899447</v>
      </c>
      <c r="G20" s="3" t="e">
        <f t="shared" si="6"/>
        <v>#DIV/0!</v>
      </c>
      <c r="J20" t="s">
        <v>14</v>
      </c>
      <c r="N20" s="6">
        <f>(N18+2*((N16*N17/100/25.4)-0.2))</f>
        <v>24.15905511811024</v>
      </c>
      <c r="O20" s="1"/>
    </row>
    <row r="21" spans="1:14" ht="12">
      <c r="A21" s="7">
        <v>8000</v>
      </c>
      <c r="B21" s="3">
        <f t="shared" si="1"/>
        <v>56.84273989966305</v>
      </c>
      <c r="C21" s="3">
        <f t="shared" si="2"/>
        <v>82.42197285451142</v>
      </c>
      <c r="D21" s="3">
        <f t="shared" si="3"/>
        <v>103.02746606813928</v>
      </c>
      <c r="E21" s="3">
        <f t="shared" si="4"/>
        <v>123.63295928176714</v>
      </c>
      <c r="F21" s="3">
        <f t="shared" si="5"/>
        <v>140.98495356692743</v>
      </c>
      <c r="G21" s="3" t="e">
        <f t="shared" si="6"/>
        <v>#DIV/0!</v>
      </c>
      <c r="J21" t="s">
        <v>15</v>
      </c>
      <c r="N21" s="6">
        <f>N20*PI()</f>
        <v>75.89791007672602</v>
      </c>
    </row>
    <row r="22" spans="1:7" ht="12">
      <c r="A22" s="17"/>
      <c r="B22" s="3"/>
      <c r="C22" s="3"/>
      <c r="D22" s="3"/>
      <c r="E22" s="3"/>
      <c r="F22" s="3"/>
      <c r="G22" s="3"/>
    </row>
    <row r="23" spans="1:7" ht="12">
      <c r="A23" s="17"/>
      <c r="B23" s="3"/>
      <c r="C23" s="3"/>
      <c r="D23" s="3"/>
      <c r="E23" s="3"/>
      <c r="F23" s="3"/>
      <c r="G23" s="3"/>
    </row>
    <row r="24" spans="1:17" ht="12">
      <c r="A24" s="3"/>
      <c r="B24" s="3"/>
      <c r="C24" s="3"/>
      <c r="D24" s="3"/>
      <c r="E24" s="3"/>
      <c r="F24" s="3"/>
      <c r="G24" s="3"/>
      <c r="O24" s="4"/>
      <c r="P24" s="4"/>
      <c r="Q24" s="4"/>
    </row>
    <row r="25" spans="15:17" ht="12">
      <c r="O25" s="4"/>
      <c r="P25" s="4"/>
      <c r="Q25" s="4"/>
    </row>
    <row r="26" spans="15:17" ht="12">
      <c r="O26" s="4"/>
      <c r="P26" s="4"/>
      <c r="Q26" s="4"/>
    </row>
    <row r="38" spans="2:4" ht="12">
      <c r="B38" s="12"/>
      <c r="C38" s="12"/>
      <c r="D38" s="12"/>
    </row>
    <row r="39" spans="1:7" ht="12">
      <c r="A39" s="5"/>
      <c r="C39" s="5"/>
      <c r="D39" s="5"/>
      <c r="F39" s="5"/>
      <c r="G39" s="5"/>
    </row>
    <row r="40" spans="5:7" ht="12">
      <c r="E40" s="11"/>
      <c r="F40" s="11"/>
      <c r="G40" s="11"/>
    </row>
    <row r="41" ht="12">
      <c r="E41" s="18"/>
    </row>
    <row r="42" spans="5:7" ht="12">
      <c r="E42" s="2"/>
      <c r="F42" s="2"/>
      <c r="G42" s="2"/>
    </row>
    <row r="43" spans="5:7" ht="12">
      <c r="E43" s="2"/>
      <c r="F43" s="2"/>
      <c r="G43" s="2"/>
    </row>
    <row r="44" spans="3:7" ht="12">
      <c r="C44" s="2"/>
      <c r="D44" s="2"/>
      <c r="E44" s="2"/>
      <c r="F44" s="2"/>
      <c r="G44" s="2"/>
    </row>
    <row r="45" spans="3:4" ht="12">
      <c r="C45" s="2"/>
      <c r="D45" s="2"/>
    </row>
    <row r="46" spans="2:7" ht="12">
      <c r="B46" s="11"/>
      <c r="C46" s="11"/>
      <c r="D46" s="11"/>
      <c r="E46" s="11"/>
      <c r="F46" s="11"/>
      <c r="G46" s="11"/>
    </row>
    <row r="48" spans="2:7" ht="12">
      <c r="B48" s="4"/>
      <c r="C48" s="4"/>
      <c r="D48" s="4"/>
      <c r="E48" s="4"/>
      <c r="F48" s="4"/>
      <c r="G48" s="4"/>
    </row>
    <row r="49" spans="2:7" ht="12">
      <c r="B49" s="4"/>
      <c r="C49" s="4"/>
      <c r="D49" s="4"/>
      <c r="E49" s="4"/>
      <c r="F49" s="4"/>
      <c r="G49" s="4"/>
    </row>
    <row r="50" spans="2:7" ht="12">
      <c r="B50" s="4"/>
      <c r="C50" s="4"/>
      <c r="D50" s="4"/>
      <c r="E50" s="4"/>
      <c r="F50" s="4"/>
      <c r="G50" s="4"/>
    </row>
    <row r="51" spans="2:7" ht="12">
      <c r="B51" s="4"/>
      <c r="C51" s="4"/>
      <c r="D51" s="4"/>
      <c r="E51" s="4"/>
      <c r="F51" s="4"/>
      <c r="G51" s="4"/>
    </row>
    <row r="52" spans="2:7" ht="12">
      <c r="B52" s="4"/>
      <c r="C52" s="4"/>
      <c r="D52" s="4"/>
      <c r="E52" s="4"/>
      <c r="F52" s="4"/>
      <c r="G52" s="4"/>
    </row>
    <row r="53" spans="2:7" ht="12">
      <c r="B53" s="4"/>
      <c r="C53" s="4"/>
      <c r="D53" s="4"/>
      <c r="E53" s="4"/>
      <c r="F53" s="4"/>
      <c r="G53" s="4"/>
    </row>
    <row r="54" spans="2:7" ht="12">
      <c r="B54" s="4"/>
      <c r="C54" s="4"/>
      <c r="D54" s="4"/>
      <c r="E54" s="4"/>
      <c r="F54" s="4"/>
      <c r="G54" s="4"/>
    </row>
    <row r="55" spans="2:7" ht="12">
      <c r="B55" s="4"/>
      <c r="C55" s="4"/>
      <c r="D55" s="4"/>
      <c r="E55" s="4"/>
      <c r="F55" s="4"/>
      <c r="G55" s="4"/>
    </row>
    <row r="56" spans="2:7" ht="12">
      <c r="B56" s="4"/>
      <c r="C56" s="4"/>
      <c r="D56" s="4"/>
      <c r="E56" s="4"/>
      <c r="F56" s="4"/>
      <c r="G56" s="4"/>
    </row>
    <row r="64" s="5" customFormat="1" ht="26.25" customHeight="1"/>
    <row r="71" spans="2:7" ht="12">
      <c r="B71" s="2"/>
      <c r="C71" s="2"/>
      <c r="D71" s="2"/>
      <c r="E71" s="2"/>
      <c r="F71" s="2"/>
      <c r="G71" s="2"/>
    </row>
    <row r="72" spans="2:7" ht="12">
      <c r="B72" s="2"/>
      <c r="C72" s="2"/>
      <c r="D72" s="2"/>
      <c r="E72" s="2"/>
      <c r="F72" s="2"/>
      <c r="G72" s="2"/>
    </row>
    <row r="73" spans="2:7" ht="12">
      <c r="B73" s="2"/>
      <c r="C73" s="2"/>
      <c r="D73" s="2"/>
      <c r="E73" s="2"/>
      <c r="F73" s="2"/>
      <c r="G73" s="2"/>
    </row>
    <row r="74" spans="2:7" ht="12">
      <c r="B74" s="2"/>
      <c r="C74" s="2"/>
      <c r="D74" s="2"/>
      <c r="E74" s="2"/>
      <c r="F74" s="2"/>
      <c r="G74" s="2"/>
    </row>
    <row r="75" spans="2:7" ht="12">
      <c r="B75" s="2"/>
      <c r="C75" s="2"/>
      <c r="D75" s="2"/>
      <c r="E75" s="2"/>
      <c r="F75" s="2"/>
      <c r="G75" s="2"/>
    </row>
  </sheetData>
  <mergeCells count="2">
    <mergeCell ref="K5:M5"/>
    <mergeCell ref="J15:N15"/>
  </mergeCells>
  <printOptions/>
  <pageMargins left="0.75" right="0.75" top="1" bottom="1" header="0.5" footer="0.5"/>
  <pageSetup horizontalDpi="600" verticalDpi="6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75"/>
  <sheetViews>
    <sheetView zoomScale="90" zoomScaleNormal="90" workbookViewId="0" topLeftCell="A1">
      <selection activeCell="B27" sqref="B27"/>
    </sheetView>
  </sheetViews>
  <sheetFormatPr defaultColWidth="11.421875" defaultRowHeight="12.75"/>
  <cols>
    <col min="1" max="1" width="10.00390625" style="0" customWidth="1"/>
    <col min="2" max="2" width="12.7109375" style="0" customWidth="1"/>
    <col min="3" max="6" width="8.8515625" style="0" customWidth="1"/>
    <col min="7" max="7" width="9.140625" style="0" hidden="1" customWidth="1"/>
    <col min="8" max="8" width="4.00390625" style="0" customWidth="1"/>
    <col min="9" max="10" width="8.8515625" style="0" customWidth="1"/>
    <col min="11" max="13" width="4.28125" style="0" customWidth="1"/>
    <col min="14" max="15" width="9.7109375" style="0" customWidth="1"/>
    <col min="16" max="16384" width="8.8515625" style="0" customWidth="1"/>
  </cols>
  <sheetData>
    <row r="1" spans="2:7" ht="28.5">
      <c r="B1" s="23" t="s">
        <v>40</v>
      </c>
      <c r="C1" s="10"/>
      <c r="D1" s="10"/>
      <c r="E1" s="10"/>
      <c r="F1" s="10"/>
      <c r="G1" s="10"/>
    </row>
    <row r="2" spans="1:7" ht="12">
      <c r="A2" s="8" t="s">
        <v>0</v>
      </c>
      <c r="B2" s="9"/>
      <c r="C2" s="9"/>
      <c r="D2" s="1"/>
      <c r="E2" s="1"/>
      <c r="F2" s="1"/>
      <c r="G2" s="1"/>
    </row>
    <row r="3" spans="2:7" ht="12">
      <c r="B3" s="1"/>
      <c r="C3" s="1"/>
      <c r="D3" s="1"/>
      <c r="E3" s="1"/>
      <c r="F3" s="1"/>
      <c r="G3" s="1"/>
    </row>
    <row r="5" spans="2:15" ht="12">
      <c r="B5" s="21" t="s">
        <v>1</v>
      </c>
      <c r="C5" s="11"/>
      <c r="D5" s="11"/>
      <c r="E5" s="11"/>
      <c r="F5" s="11"/>
      <c r="G5" s="11"/>
      <c r="J5" s="19" t="s">
        <v>9</v>
      </c>
      <c r="K5" s="24" t="s">
        <v>17</v>
      </c>
      <c r="L5" s="24"/>
      <c r="M5" s="24"/>
      <c r="N5" s="20" t="s">
        <v>18</v>
      </c>
      <c r="O5" s="20" t="s">
        <v>10</v>
      </c>
    </row>
    <row r="6" spans="1:15" ht="12">
      <c r="A6" s="19" t="s">
        <v>2</v>
      </c>
      <c r="B6" s="19" t="s">
        <v>3</v>
      </c>
      <c r="C6" s="19" t="s">
        <v>4</v>
      </c>
      <c r="D6" s="19" t="s">
        <v>5</v>
      </c>
      <c r="E6" s="19" t="s">
        <v>6</v>
      </c>
      <c r="F6" s="19" t="s">
        <v>7</v>
      </c>
      <c r="G6" s="19" t="s">
        <v>16</v>
      </c>
      <c r="J6" t="s">
        <v>8</v>
      </c>
      <c r="K6" s="13">
        <v>17</v>
      </c>
      <c r="L6" s="1" t="s">
        <v>19</v>
      </c>
      <c r="M6" s="14">
        <v>23</v>
      </c>
      <c r="N6" s="15">
        <f aca="true" t="shared" si="0" ref="N6:N12">M6/K6</f>
        <v>1.3529411764705883</v>
      </c>
      <c r="O6" s="1"/>
    </row>
    <row r="7" spans="1:15" ht="12">
      <c r="A7" s="7">
        <v>1000</v>
      </c>
      <c r="B7" s="3">
        <f aca="true" t="shared" si="1" ref="B7:B21">$A7/O$7*$N$21/12/5280*60</f>
        <v>6.217174676525647</v>
      </c>
      <c r="C7" s="3">
        <f aca="true" t="shared" si="2" ref="C7:C21">$A7/O$8*$N$21/12/5280*60</f>
        <v>9.014903280962187</v>
      </c>
      <c r="D7" s="3">
        <f aca="true" t="shared" si="3" ref="D7:D21">$A7/O$9*$N$21/12/5280*60</f>
        <v>11.268629101202734</v>
      </c>
      <c r="E7" s="3">
        <f aca="true" t="shared" si="4" ref="E7:E21">$A7/O$10*$N$21/12/5280*60</f>
        <v>13.52235492144328</v>
      </c>
      <c r="F7" s="3">
        <f aca="true" t="shared" si="5" ref="F7:F21">$A7/O$11*$N$21/12/5280*60</f>
        <v>15.420229296382692</v>
      </c>
      <c r="G7" s="3" t="e">
        <f aca="true" t="shared" si="6" ref="G7:G21">$A7/O$12*$N$21/12/5280*60</f>
        <v>#DIV/0!</v>
      </c>
      <c r="J7" t="s">
        <v>3</v>
      </c>
      <c r="K7" s="13">
        <v>16</v>
      </c>
      <c r="L7" s="1" t="s">
        <v>19</v>
      </c>
      <c r="M7" s="14">
        <v>29</v>
      </c>
      <c r="N7" s="15">
        <f t="shared" si="0"/>
        <v>1.8125</v>
      </c>
      <c r="O7" s="15">
        <f>$N$6*N7*$M$12/$K$12</f>
        <v>11.560399159663865</v>
      </c>
    </row>
    <row r="8" spans="1:15" ht="12">
      <c r="A8" s="7">
        <v>1500</v>
      </c>
      <c r="B8" s="3">
        <f t="shared" si="1"/>
        <v>9.32576201478847</v>
      </c>
      <c r="C8" s="3">
        <f t="shared" si="2"/>
        <v>13.52235492144328</v>
      </c>
      <c r="D8" s="3">
        <f t="shared" si="3"/>
        <v>16.9029436518041</v>
      </c>
      <c r="E8" s="3">
        <f t="shared" si="4"/>
        <v>20.283532382164918</v>
      </c>
      <c r="F8" s="3">
        <f t="shared" si="5"/>
        <v>23.130343944574033</v>
      </c>
      <c r="G8" s="3" t="e">
        <f t="shared" si="6"/>
        <v>#DIV/0!</v>
      </c>
      <c r="J8" t="s">
        <v>4</v>
      </c>
      <c r="K8" s="13">
        <v>20</v>
      </c>
      <c r="L8" s="1" t="s">
        <v>19</v>
      </c>
      <c r="M8" s="14">
        <v>25</v>
      </c>
      <c r="N8" s="15">
        <f t="shared" si="0"/>
        <v>1.25</v>
      </c>
      <c r="O8" s="15">
        <f>$N$6*N8*$M$12/$K$12</f>
        <v>7.972689075630252</v>
      </c>
    </row>
    <row r="9" spans="1:15" ht="12">
      <c r="A9" s="7">
        <v>2000</v>
      </c>
      <c r="B9" s="3">
        <f t="shared" si="1"/>
        <v>12.434349353051294</v>
      </c>
      <c r="C9" s="3">
        <f t="shared" si="2"/>
        <v>18.029806561924374</v>
      </c>
      <c r="D9" s="3">
        <f t="shared" si="3"/>
        <v>22.537258202405468</v>
      </c>
      <c r="E9" s="3">
        <f t="shared" si="4"/>
        <v>27.04470984288656</v>
      </c>
      <c r="F9" s="3">
        <f t="shared" si="5"/>
        <v>30.840458592765383</v>
      </c>
      <c r="G9" s="3" t="e">
        <f t="shared" si="6"/>
        <v>#DIV/0!</v>
      </c>
      <c r="J9" t="s">
        <v>5</v>
      </c>
      <c r="K9" s="13">
        <v>23</v>
      </c>
      <c r="L9" s="1" t="s">
        <v>19</v>
      </c>
      <c r="M9" s="14">
        <v>23</v>
      </c>
      <c r="N9" s="15">
        <f t="shared" si="0"/>
        <v>1</v>
      </c>
      <c r="O9" s="15">
        <f>$N$6*N9*$M$12/$K$12</f>
        <v>6.378151260504202</v>
      </c>
    </row>
    <row r="10" spans="1:15" ht="12">
      <c r="A10" s="7">
        <v>2500</v>
      </c>
      <c r="B10" s="3">
        <f t="shared" si="1"/>
        <v>15.54293669131412</v>
      </c>
      <c r="C10" s="3">
        <f t="shared" si="2"/>
        <v>22.537258202405468</v>
      </c>
      <c r="D10" s="3">
        <f t="shared" si="3"/>
        <v>28.17157275300683</v>
      </c>
      <c r="E10" s="3">
        <f t="shared" si="4"/>
        <v>33.8058873036082</v>
      </c>
      <c r="F10" s="3">
        <f t="shared" si="5"/>
        <v>38.55057324095672</v>
      </c>
      <c r="G10" s="3" t="e">
        <f t="shared" si="6"/>
        <v>#DIV/0!</v>
      </c>
      <c r="J10" t="s">
        <v>6</v>
      </c>
      <c r="K10" s="13">
        <v>24</v>
      </c>
      <c r="L10" s="1" t="s">
        <v>19</v>
      </c>
      <c r="M10" s="14">
        <v>20</v>
      </c>
      <c r="N10" s="15">
        <f t="shared" si="0"/>
        <v>0.8333333333333334</v>
      </c>
      <c r="O10" s="15">
        <f>$N$6*N10*$M$12/$K$12</f>
        <v>5.315126050420169</v>
      </c>
    </row>
    <row r="11" spans="1:15" ht="12">
      <c r="A11" s="7">
        <v>3000</v>
      </c>
      <c r="B11" s="3">
        <f t="shared" si="1"/>
        <v>18.65152402957694</v>
      </c>
      <c r="C11" s="3">
        <f t="shared" si="2"/>
        <v>27.04470984288656</v>
      </c>
      <c r="D11" s="3">
        <f t="shared" si="3"/>
        <v>33.8058873036082</v>
      </c>
      <c r="E11" s="3">
        <f t="shared" si="4"/>
        <v>40.567064764329835</v>
      </c>
      <c r="F11" s="3">
        <f t="shared" si="5"/>
        <v>46.260687889148066</v>
      </c>
      <c r="G11" s="3" t="e">
        <f t="shared" si="6"/>
        <v>#DIV/0!</v>
      </c>
      <c r="J11" t="s">
        <v>7</v>
      </c>
      <c r="K11" s="13">
        <v>26</v>
      </c>
      <c r="L11" s="1" t="s">
        <v>19</v>
      </c>
      <c r="M11" s="14">
        <v>19</v>
      </c>
      <c r="N11" s="15">
        <f t="shared" si="0"/>
        <v>0.7307692307692307</v>
      </c>
      <c r="O11" s="15">
        <f>$N$6*N11*$M$12/$K$12</f>
        <v>4.660956690368455</v>
      </c>
    </row>
    <row r="12" spans="1:15" ht="12">
      <c r="A12" s="7">
        <v>3500</v>
      </c>
      <c r="B12" s="3">
        <f t="shared" si="1"/>
        <v>21.760111367839766</v>
      </c>
      <c r="C12" s="3">
        <f t="shared" si="2"/>
        <v>31.552161483367655</v>
      </c>
      <c r="D12" s="3">
        <f t="shared" si="3"/>
        <v>39.44020185420957</v>
      </c>
      <c r="E12" s="3">
        <f t="shared" si="4"/>
        <v>47.32824222505148</v>
      </c>
      <c r="F12" s="3">
        <f t="shared" si="5"/>
        <v>53.97080253733941</v>
      </c>
      <c r="G12" s="3" t="e">
        <f t="shared" si="6"/>
        <v>#DIV/0!</v>
      </c>
      <c r="J12" t="s">
        <v>20</v>
      </c>
      <c r="K12" s="16">
        <v>7</v>
      </c>
      <c r="L12" s="1" t="s">
        <v>19</v>
      </c>
      <c r="M12" s="22">
        <v>33</v>
      </c>
      <c r="N12" s="15">
        <f t="shared" si="0"/>
        <v>4.714285714285714</v>
      </c>
      <c r="O12" s="15"/>
    </row>
    <row r="13" spans="1:7" ht="12">
      <c r="A13" s="7">
        <v>4000</v>
      </c>
      <c r="B13" s="3">
        <f t="shared" si="1"/>
        <v>24.868698706102588</v>
      </c>
      <c r="C13" s="3">
        <f t="shared" si="2"/>
        <v>36.05961312384875</v>
      </c>
      <c r="D13" s="3">
        <f t="shared" si="3"/>
        <v>45.074516404810936</v>
      </c>
      <c r="E13" s="3">
        <f t="shared" si="4"/>
        <v>54.08941968577312</v>
      </c>
      <c r="F13" s="3">
        <f t="shared" si="5"/>
        <v>61.68091718553077</v>
      </c>
      <c r="G13" s="3" t="e">
        <f t="shared" si="6"/>
        <v>#DIV/0!</v>
      </c>
    </row>
    <row r="14" spans="1:15" ht="12">
      <c r="A14" s="7">
        <v>4500</v>
      </c>
      <c r="B14" s="3">
        <f t="shared" si="1"/>
        <v>27.977286044365414</v>
      </c>
      <c r="C14" s="3">
        <f t="shared" si="2"/>
        <v>40.56706476432985</v>
      </c>
      <c r="D14" s="3">
        <f t="shared" si="3"/>
        <v>50.7088309554123</v>
      </c>
      <c r="E14" s="3">
        <f t="shared" si="4"/>
        <v>60.850597146494756</v>
      </c>
      <c r="F14" s="3">
        <f t="shared" si="5"/>
        <v>69.3910318337221</v>
      </c>
      <c r="G14" s="3" t="e">
        <f t="shared" si="6"/>
        <v>#DIV/0!</v>
      </c>
      <c r="O14" s="15"/>
    </row>
    <row r="15" spans="1:14" ht="12">
      <c r="A15" s="7">
        <v>5000</v>
      </c>
      <c r="B15" s="3">
        <f t="shared" si="1"/>
        <v>31.08587338262824</v>
      </c>
      <c r="C15" s="3">
        <f t="shared" si="2"/>
        <v>45.074516404810936</v>
      </c>
      <c r="D15" s="3">
        <f t="shared" si="3"/>
        <v>56.34314550601366</v>
      </c>
      <c r="E15" s="3">
        <f t="shared" si="4"/>
        <v>67.6117746072164</v>
      </c>
      <c r="F15" s="3">
        <f t="shared" si="5"/>
        <v>77.10114648191345</v>
      </c>
      <c r="G15" s="3" t="e">
        <f t="shared" si="6"/>
        <v>#DIV/0!</v>
      </c>
      <c r="J15" s="25" t="s">
        <v>11</v>
      </c>
      <c r="K15" s="26"/>
      <c r="L15" s="26"/>
      <c r="M15" s="26"/>
      <c r="N15" s="26"/>
    </row>
    <row r="16" spans="1:15" ht="12">
      <c r="A16" s="7">
        <v>5500</v>
      </c>
      <c r="B16" s="3">
        <f t="shared" si="1"/>
        <v>34.194460720891065</v>
      </c>
      <c r="C16" s="3">
        <f t="shared" si="2"/>
        <v>49.58196804529204</v>
      </c>
      <c r="D16" s="3">
        <f t="shared" si="3"/>
        <v>61.97746005661503</v>
      </c>
      <c r="E16" s="3">
        <f t="shared" si="4"/>
        <v>74.37295206793803</v>
      </c>
      <c r="F16" s="3">
        <f t="shared" si="5"/>
        <v>84.81126113010477</v>
      </c>
      <c r="G16" s="3" t="e">
        <f t="shared" si="6"/>
        <v>#DIV/0!</v>
      </c>
      <c r="J16" s="4" t="s">
        <v>12</v>
      </c>
      <c r="K16" s="4"/>
      <c r="M16" s="4"/>
      <c r="N16" s="7">
        <v>160</v>
      </c>
      <c r="O16" s="15"/>
    </row>
    <row r="17" spans="1:14" ht="12">
      <c r="A17" s="7">
        <v>6000</v>
      </c>
      <c r="B17" s="3">
        <f t="shared" si="1"/>
        <v>37.30304805915388</v>
      </c>
      <c r="C17" s="3">
        <f t="shared" si="2"/>
        <v>54.08941968577312</v>
      </c>
      <c r="D17" s="3">
        <f t="shared" si="3"/>
        <v>67.6117746072164</v>
      </c>
      <c r="E17" s="3">
        <f t="shared" si="4"/>
        <v>81.13412952865967</v>
      </c>
      <c r="F17" s="3">
        <f t="shared" si="5"/>
        <v>92.52137577829613</v>
      </c>
      <c r="G17" s="3" t="e">
        <f t="shared" si="6"/>
        <v>#DIV/0!</v>
      </c>
      <c r="J17" s="4" t="s">
        <v>13</v>
      </c>
      <c r="N17" s="7">
        <v>60</v>
      </c>
    </row>
    <row r="18" spans="1:15" ht="12">
      <c r="A18" s="7">
        <v>6500</v>
      </c>
      <c r="B18" s="3">
        <f t="shared" si="1"/>
        <v>40.4116353974167</v>
      </c>
      <c r="C18" s="3">
        <f t="shared" si="2"/>
        <v>58.596871326254224</v>
      </c>
      <c r="D18" s="3">
        <f t="shared" si="3"/>
        <v>73.24608915781776</v>
      </c>
      <c r="E18" s="3">
        <f t="shared" si="4"/>
        <v>87.89530698938131</v>
      </c>
      <c r="F18" s="3">
        <f t="shared" si="5"/>
        <v>100.23149042648747</v>
      </c>
      <c r="G18" s="3" t="e">
        <f t="shared" si="6"/>
        <v>#DIV/0!</v>
      </c>
      <c r="J18" t="s">
        <v>22</v>
      </c>
      <c r="N18" s="7">
        <v>17</v>
      </c>
      <c r="O18" s="15"/>
    </row>
    <row r="19" spans="1:15" ht="12">
      <c r="A19" s="7">
        <v>7000</v>
      </c>
      <c r="B19" s="3">
        <f t="shared" si="1"/>
        <v>43.52022273567953</v>
      </c>
      <c r="C19" s="3">
        <f t="shared" si="2"/>
        <v>63.10432296673531</v>
      </c>
      <c r="D19" s="3">
        <f t="shared" si="3"/>
        <v>78.88040370841914</v>
      </c>
      <c r="E19" s="3">
        <f t="shared" si="4"/>
        <v>94.65648445010297</v>
      </c>
      <c r="F19" s="3">
        <f t="shared" si="5"/>
        <v>107.94160507467882</v>
      </c>
      <c r="G19" s="3" t="e">
        <f t="shared" si="6"/>
        <v>#DIV/0!</v>
      </c>
      <c r="O19" s="1"/>
    </row>
    <row r="20" spans="1:15" ht="12">
      <c r="A20" s="7">
        <v>7500</v>
      </c>
      <c r="B20" s="3">
        <f t="shared" si="1"/>
        <v>46.628810073942354</v>
      </c>
      <c r="C20" s="3">
        <f t="shared" si="2"/>
        <v>67.6117746072164</v>
      </c>
      <c r="D20" s="3">
        <f t="shared" si="3"/>
        <v>84.5147182590205</v>
      </c>
      <c r="E20" s="3">
        <f t="shared" si="4"/>
        <v>101.4176619108246</v>
      </c>
      <c r="F20" s="3">
        <f t="shared" si="5"/>
        <v>115.65171972287017</v>
      </c>
      <c r="G20" s="3" t="e">
        <f t="shared" si="6"/>
        <v>#DIV/0!</v>
      </c>
      <c r="J20" t="s">
        <v>14</v>
      </c>
      <c r="N20" s="6">
        <f>(N18+2*((N16*N17/100/25.4)-0.2))</f>
        <v>24.15905511811024</v>
      </c>
      <c r="O20" s="1"/>
    </row>
    <row r="21" spans="1:14" ht="12">
      <c r="A21" s="7">
        <v>8000</v>
      </c>
      <c r="B21" s="3">
        <f t="shared" si="1"/>
        <v>49.737397412205176</v>
      </c>
      <c r="C21" s="3">
        <f t="shared" si="2"/>
        <v>72.1192262476975</v>
      </c>
      <c r="D21" s="3">
        <f t="shared" si="3"/>
        <v>90.14903280962187</v>
      </c>
      <c r="E21" s="3">
        <f t="shared" si="4"/>
        <v>108.17883937154625</v>
      </c>
      <c r="F21" s="3">
        <f t="shared" si="5"/>
        <v>123.36183437106153</v>
      </c>
      <c r="G21" s="3" t="e">
        <f t="shared" si="6"/>
        <v>#DIV/0!</v>
      </c>
      <c r="J21" t="s">
        <v>15</v>
      </c>
      <c r="N21" s="6">
        <f>N20*PI()</f>
        <v>75.89791007672602</v>
      </c>
    </row>
    <row r="22" spans="1:7" ht="12">
      <c r="A22" s="17"/>
      <c r="B22" s="3"/>
      <c r="C22" s="3"/>
      <c r="D22" s="3"/>
      <c r="E22" s="3"/>
      <c r="F22" s="3"/>
      <c r="G22" s="3"/>
    </row>
    <row r="23" spans="1:7" ht="12">
      <c r="A23" s="17"/>
      <c r="B23" s="3"/>
      <c r="C23" s="3"/>
      <c r="D23" s="3"/>
      <c r="E23" s="3"/>
      <c r="F23" s="3"/>
      <c r="G23" s="3"/>
    </row>
    <row r="24" spans="1:17" ht="12">
      <c r="A24" s="3"/>
      <c r="B24" s="3"/>
      <c r="C24" s="3"/>
      <c r="D24" s="3"/>
      <c r="E24" s="3"/>
      <c r="F24" s="3"/>
      <c r="G24" s="3"/>
      <c r="O24" s="4"/>
      <c r="P24" s="4"/>
      <c r="Q24" s="4"/>
    </row>
    <row r="25" spans="15:17" ht="12">
      <c r="O25" s="4"/>
      <c r="P25" s="4"/>
      <c r="Q25" s="4"/>
    </row>
    <row r="26" spans="15:17" ht="12">
      <c r="O26" s="4"/>
      <c r="P26" s="4"/>
      <c r="Q26" s="4"/>
    </row>
    <row r="38" spans="2:4" ht="12">
      <c r="B38" s="12"/>
      <c r="C38" s="12"/>
      <c r="D38" s="12"/>
    </row>
    <row r="39" spans="1:7" ht="12">
      <c r="A39" s="5"/>
      <c r="C39" s="5"/>
      <c r="D39" s="5"/>
      <c r="F39" s="5"/>
      <c r="G39" s="5"/>
    </row>
    <row r="40" spans="5:7" ht="12">
      <c r="E40" s="11"/>
      <c r="F40" s="11"/>
      <c r="G40" s="11"/>
    </row>
    <row r="41" ht="12">
      <c r="E41" s="18"/>
    </row>
    <row r="42" spans="5:7" ht="12">
      <c r="E42" s="2"/>
      <c r="F42" s="2"/>
      <c r="G42" s="2"/>
    </row>
    <row r="43" spans="5:7" ht="12">
      <c r="E43" s="2"/>
      <c r="F43" s="2"/>
      <c r="G43" s="2"/>
    </row>
    <row r="44" spans="3:7" ht="12">
      <c r="C44" s="2"/>
      <c r="D44" s="2"/>
      <c r="E44" s="2"/>
      <c r="F44" s="2"/>
      <c r="G44" s="2"/>
    </row>
    <row r="45" spans="3:4" ht="12">
      <c r="C45" s="2"/>
      <c r="D45" s="2"/>
    </row>
    <row r="46" spans="2:7" ht="12">
      <c r="B46" s="11"/>
      <c r="C46" s="11"/>
      <c r="D46" s="11"/>
      <c r="E46" s="11"/>
      <c r="F46" s="11"/>
      <c r="G46" s="11"/>
    </row>
    <row r="48" spans="2:7" ht="12">
      <c r="B48" s="4"/>
      <c r="C48" s="4"/>
      <c r="D48" s="4"/>
      <c r="E48" s="4"/>
      <c r="F48" s="4"/>
      <c r="G48" s="4"/>
    </row>
    <row r="49" spans="2:7" ht="12">
      <c r="B49" s="4"/>
      <c r="C49" s="4"/>
      <c r="D49" s="4"/>
      <c r="E49" s="4"/>
      <c r="F49" s="4"/>
      <c r="G49" s="4"/>
    </row>
    <row r="50" spans="2:7" ht="12">
      <c r="B50" s="4"/>
      <c r="C50" s="4"/>
      <c r="D50" s="4"/>
      <c r="E50" s="4"/>
      <c r="F50" s="4"/>
      <c r="G50" s="4"/>
    </row>
    <row r="51" spans="2:7" ht="12">
      <c r="B51" s="4"/>
      <c r="C51" s="4"/>
      <c r="D51" s="4"/>
      <c r="E51" s="4"/>
      <c r="F51" s="4"/>
      <c r="G51" s="4"/>
    </row>
    <row r="52" spans="2:7" ht="12">
      <c r="B52" s="4"/>
      <c r="C52" s="4"/>
      <c r="D52" s="4"/>
      <c r="E52" s="4"/>
      <c r="F52" s="4"/>
      <c r="G52" s="4"/>
    </row>
    <row r="53" spans="2:7" ht="12">
      <c r="B53" s="4"/>
      <c r="C53" s="4"/>
      <c r="D53" s="4"/>
      <c r="E53" s="4"/>
      <c r="F53" s="4"/>
      <c r="G53" s="4"/>
    </row>
    <row r="54" spans="2:7" ht="12">
      <c r="B54" s="4"/>
      <c r="C54" s="4"/>
      <c r="D54" s="4"/>
      <c r="E54" s="4"/>
      <c r="F54" s="4"/>
      <c r="G54" s="4"/>
    </row>
    <row r="55" spans="2:7" ht="12">
      <c r="B55" s="4"/>
      <c r="C55" s="4"/>
      <c r="D55" s="4"/>
      <c r="E55" s="4"/>
      <c r="F55" s="4"/>
      <c r="G55" s="4"/>
    </row>
    <row r="56" spans="2:7" ht="12">
      <c r="B56" s="4"/>
      <c r="C56" s="4"/>
      <c r="D56" s="4"/>
      <c r="E56" s="4"/>
      <c r="F56" s="4"/>
      <c r="G56" s="4"/>
    </row>
    <row r="64" s="5" customFormat="1" ht="26.25" customHeight="1"/>
    <row r="71" spans="2:7" ht="12">
      <c r="B71" s="2"/>
      <c r="C71" s="2"/>
      <c r="D71" s="2"/>
      <c r="E71" s="2"/>
      <c r="F71" s="2"/>
      <c r="G71" s="2"/>
    </row>
    <row r="72" spans="2:7" ht="12">
      <c r="B72" s="2"/>
      <c r="C72" s="2"/>
      <c r="D72" s="2"/>
      <c r="E72" s="2"/>
      <c r="F72" s="2"/>
      <c r="G72" s="2"/>
    </row>
    <row r="73" spans="2:7" ht="12">
      <c r="B73" s="2"/>
      <c r="C73" s="2"/>
      <c r="D73" s="2"/>
      <c r="E73" s="2"/>
      <c r="F73" s="2"/>
      <c r="G73" s="2"/>
    </row>
    <row r="74" spans="2:7" ht="12">
      <c r="B74" s="2"/>
      <c r="C74" s="2"/>
      <c r="D74" s="2"/>
      <c r="E74" s="2"/>
      <c r="F74" s="2"/>
      <c r="G74" s="2"/>
    </row>
    <row r="75" spans="2:7" ht="12">
      <c r="B75" s="2"/>
      <c r="C75" s="2"/>
      <c r="D75" s="2"/>
      <c r="E75" s="2"/>
      <c r="F75" s="2"/>
      <c r="G75" s="2"/>
    </row>
  </sheetData>
  <mergeCells count="2">
    <mergeCell ref="K5:M5"/>
    <mergeCell ref="J15:N15"/>
  </mergeCells>
  <printOptions/>
  <pageMargins left="0.75" right="0.75" top="1" bottom="1" header="0.5" footer="0.5"/>
  <pageSetup horizontalDpi="600" verticalDpi="6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75"/>
  <sheetViews>
    <sheetView zoomScale="90" zoomScaleNormal="90" workbookViewId="0" topLeftCell="A1">
      <selection activeCell="L12" sqref="L12"/>
    </sheetView>
  </sheetViews>
  <sheetFormatPr defaultColWidth="11.421875" defaultRowHeight="12.75"/>
  <cols>
    <col min="1" max="1" width="10.00390625" style="0" customWidth="1"/>
    <col min="2" max="2" width="12.7109375" style="0" customWidth="1"/>
    <col min="3" max="6" width="8.8515625" style="0" customWidth="1"/>
    <col min="7" max="7" width="9.140625" style="0" hidden="1" customWidth="1"/>
    <col min="8" max="8" width="4.00390625" style="0" customWidth="1"/>
    <col min="9" max="10" width="8.8515625" style="0" customWidth="1"/>
    <col min="11" max="13" width="4.28125" style="0" customWidth="1"/>
    <col min="14" max="15" width="9.7109375" style="0" customWidth="1"/>
    <col min="16" max="16384" width="8.8515625" style="0" customWidth="1"/>
  </cols>
  <sheetData>
    <row r="1" spans="2:7" ht="15">
      <c r="B1" s="23" t="s">
        <v>39</v>
      </c>
      <c r="C1" s="10"/>
      <c r="D1" s="10"/>
      <c r="E1" s="10"/>
      <c r="F1" s="10"/>
      <c r="G1" s="10"/>
    </row>
    <row r="2" spans="1:7" ht="12">
      <c r="A2" s="8" t="s">
        <v>0</v>
      </c>
      <c r="B2" s="9"/>
      <c r="C2" s="9"/>
      <c r="D2" s="1"/>
      <c r="E2" s="1"/>
      <c r="F2" s="1"/>
      <c r="G2" s="1"/>
    </row>
    <row r="3" spans="2:7" ht="12">
      <c r="B3" s="1"/>
      <c r="C3" s="1"/>
      <c r="D3" s="1"/>
      <c r="E3" s="1"/>
      <c r="F3" s="1"/>
      <c r="G3" s="1"/>
    </row>
    <row r="5" spans="2:15" ht="12">
      <c r="B5" s="21" t="s">
        <v>1</v>
      </c>
      <c r="C5" s="11"/>
      <c r="D5" s="11"/>
      <c r="E5" s="11"/>
      <c r="F5" s="11"/>
      <c r="G5" s="11"/>
      <c r="J5" s="19" t="s">
        <v>9</v>
      </c>
      <c r="K5" s="24" t="s">
        <v>17</v>
      </c>
      <c r="L5" s="24"/>
      <c r="M5" s="24"/>
      <c r="N5" s="20" t="s">
        <v>18</v>
      </c>
      <c r="O5" s="20" t="s">
        <v>10</v>
      </c>
    </row>
    <row r="6" spans="1:15" ht="12">
      <c r="A6" s="19" t="s">
        <v>2</v>
      </c>
      <c r="B6" s="19" t="s">
        <v>3</v>
      </c>
      <c r="C6" s="19" t="s">
        <v>4</v>
      </c>
      <c r="D6" s="19" t="s">
        <v>5</v>
      </c>
      <c r="E6" s="19" t="s">
        <v>6</v>
      </c>
      <c r="F6" s="19" t="s">
        <v>7</v>
      </c>
      <c r="G6" s="19" t="s">
        <v>16</v>
      </c>
      <c r="J6" t="s">
        <v>8</v>
      </c>
      <c r="K6" s="13">
        <v>17</v>
      </c>
      <c r="L6" s="1" t="s">
        <v>19</v>
      </c>
      <c r="M6" s="14">
        <v>23</v>
      </c>
      <c r="N6" s="15">
        <f aca="true" t="shared" si="0" ref="N6:N12">M6/K6</f>
        <v>1.3529411764705883</v>
      </c>
      <c r="O6" s="1"/>
    </row>
    <row r="7" spans="1:15" ht="12">
      <c r="A7" s="7">
        <v>1000</v>
      </c>
      <c r="B7" s="3">
        <f aca="true" t="shared" si="1" ref="B7:B21">$A7/O$7*$N$21/12/5280*60</f>
        <v>6.439216629258705</v>
      </c>
      <c r="C7" s="3">
        <f aca="true" t="shared" si="2" ref="C7:C21">$A7/O$8*$N$21/12/5280*60</f>
        <v>9.787609276473232</v>
      </c>
      <c r="D7" s="3">
        <f aca="true" t="shared" si="3" ref="D7:D21">$A7/O$9*$N$21/12/5280*60</f>
        <v>12.87843325851741</v>
      </c>
      <c r="E7" s="3">
        <f aca="true" t="shared" si="4" ref="E7:E21">$A7/O$10*$N$21/12/5280*60</f>
        <v>15.219966578247847</v>
      </c>
      <c r="F7" s="3">
        <f aca="true" t="shared" si="5" ref="F7:F21">$A7/O$11*$N$21/12/5280*60</f>
        <v>16.741963236072632</v>
      </c>
      <c r="G7" s="3" t="e">
        <f aca="true" t="shared" si="6" ref="G7:G21">$A7/O$12*$N$21/12/5280*60</f>
        <v>#DIV/0!</v>
      </c>
      <c r="J7" t="s">
        <v>3</v>
      </c>
      <c r="K7" s="13">
        <v>14</v>
      </c>
      <c r="L7" s="1" t="s">
        <v>19</v>
      </c>
      <c r="M7" s="14">
        <v>28</v>
      </c>
      <c r="N7" s="15">
        <f t="shared" si="0"/>
        <v>2</v>
      </c>
      <c r="O7" s="15">
        <f>$N$6*N7*$M$12/$K$12</f>
        <v>11.161764705882353</v>
      </c>
    </row>
    <row r="8" spans="1:15" ht="12">
      <c r="A8" s="7">
        <v>1500</v>
      </c>
      <c r="B8" s="3">
        <f t="shared" si="1"/>
        <v>9.658824943888057</v>
      </c>
      <c r="C8" s="3">
        <f t="shared" si="2"/>
        <v>14.681413914709847</v>
      </c>
      <c r="D8" s="3">
        <f t="shared" si="3"/>
        <v>19.317649887776113</v>
      </c>
      <c r="E8" s="3">
        <f t="shared" si="4"/>
        <v>22.829949867371766</v>
      </c>
      <c r="F8" s="3">
        <f t="shared" si="5"/>
        <v>25.112944854108946</v>
      </c>
      <c r="G8" s="3" t="e">
        <f t="shared" si="6"/>
        <v>#DIV/0!</v>
      </c>
      <c r="J8" t="s">
        <v>4</v>
      </c>
      <c r="K8" s="13">
        <v>19</v>
      </c>
      <c r="L8" s="1" t="s">
        <v>19</v>
      </c>
      <c r="M8" s="14">
        <v>25</v>
      </c>
      <c r="N8" s="15">
        <f t="shared" si="0"/>
        <v>1.3157894736842106</v>
      </c>
      <c r="O8" s="15">
        <f>$N$6*N8*$M$12/$K$12</f>
        <v>7.343266253869969</v>
      </c>
    </row>
    <row r="9" spans="1:15" ht="12">
      <c r="A9" s="7">
        <v>2000</v>
      </c>
      <c r="B9" s="3">
        <f t="shared" si="1"/>
        <v>12.87843325851741</v>
      </c>
      <c r="C9" s="3">
        <f t="shared" si="2"/>
        <v>19.575218552946463</v>
      </c>
      <c r="D9" s="3">
        <f t="shared" si="3"/>
        <v>25.75686651703482</v>
      </c>
      <c r="E9" s="3">
        <f t="shared" si="4"/>
        <v>30.439933156495695</v>
      </c>
      <c r="F9" s="3">
        <f t="shared" si="5"/>
        <v>33.483926472145264</v>
      </c>
      <c r="G9" s="3" t="e">
        <f t="shared" si="6"/>
        <v>#DIV/0!</v>
      </c>
      <c r="J9" t="s">
        <v>5</v>
      </c>
      <c r="K9" s="13">
        <v>23</v>
      </c>
      <c r="L9" s="1" t="s">
        <v>19</v>
      </c>
      <c r="M9" s="14">
        <v>23</v>
      </c>
      <c r="N9" s="15">
        <f t="shared" si="0"/>
        <v>1</v>
      </c>
      <c r="O9" s="15">
        <f>$N$6*N9*$M$12/$K$12</f>
        <v>5.580882352941177</v>
      </c>
    </row>
    <row r="10" spans="1:15" ht="12">
      <c r="A10" s="7">
        <v>2500</v>
      </c>
      <c r="B10" s="3">
        <f t="shared" si="1"/>
        <v>16.098041573146766</v>
      </c>
      <c r="C10" s="3">
        <f t="shared" si="2"/>
        <v>24.46902319118308</v>
      </c>
      <c r="D10" s="3">
        <f t="shared" si="3"/>
        <v>32.19608314629353</v>
      </c>
      <c r="E10" s="3">
        <f t="shared" si="4"/>
        <v>38.04991644561962</v>
      </c>
      <c r="F10" s="3">
        <f t="shared" si="5"/>
        <v>41.854908090181574</v>
      </c>
      <c r="G10" s="3" t="e">
        <f t="shared" si="6"/>
        <v>#DIV/0!</v>
      </c>
      <c r="J10" t="s">
        <v>6</v>
      </c>
      <c r="K10" s="13">
        <v>26</v>
      </c>
      <c r="L10" s="1" t="s">
        <v>19</v>
      </c>
      <c r="M10" s="14">
        <v>22</v>
      </c>
      <c r="N10" s="15">
        <f t="shared" si="0"/>
        <v>0.8461538461538461</v>
      </c>
      <c r="O10" s="15">
        <f>$N$6*N10*$M$12/$K$12</f>
        <v>4.722285067873304</v>
      </c>
    </row>
    <row r="11" spans="1:15" ht="12">
      <c r="A11" s="7">
        <v>3000</v>
      </c>
      <c r="B11" s="3">
        <f t="shared" si="1"/>
        <v>19.317649887776113</v>
      </c>
      <c r="C11" s="3">
        <f t="shared" si="2"/>
        <v>29.362827829419693</v>
      </c>
      <c r="D11" s="3">
        <f t="shared" si="3"/>
        <v>38.63529977555223</v>
      </c>
      <c r="E11" s="3">
        <f t="shared" si="4"/>
        <v>45.65989973474353</v>
      </c>
      <c r="F11" s="3">
        <f t="shared" si="5"/>
        <v>50.22588970821789</v>
      </c>
      <c r="G11" s="3" t="e">
        <f t="shared" si="6"/>
        <v>#DIV/0!</v>
      </c>
      <c r="J11" t="s">
        <v>7</v>
      </c>
      <c r="K11" s="13">
        <v>26</v>
      </c>
      <c r="L11" s="1" t="s">
        <v>19</v>
      </c>
      <c r="M11" s="14">
        <v>20</v>
      </c>
      <c r="N11" s="15">
        <f t="shared" si="0"/>
        <v>0.7692307692307693</v>
      </c>
      <c r="O11" s="15">
        <f>$N$6*N11*$M$12/$K$12</f>
        <v>4.292986425339367</v>
      </c>
    </row>
    <row r="12" spans="1:15" ht="12">
      <c r="A12" s="7">
        <v>3500</v>
      </c>
      <c r="B12" s="3">
        <f t="shared" si="1"/>
        <v>22.537258202405468</v>
      </c>
      <c r="C12" s="3">
        <f t="shared" si="2"/>
        <v>34.25663246765631</v>
      </c>
      <c r="D12" s="3">
        <f t="shared" si="3"/>
        <v>45.074516404810936</v>
      </c>
      <c r="E12" s="3">
        <f t="shared" si="4"/>
        <v>53.269883023867465</v>
      </c>
      <c r="F12" s="3">
        <f t="shared" si="5"/>
        <v>58.59687132625422</v>
      </c>
      <c r="G12" s="3" t="e">
        <f t="shared" si="6"/>
        <v>#DIV/0!</v>
      </c>
      <c r="J12" t="s">
        <v>20</v>
      </c>
      <c r="K12" s="16">
        <v>8</v>
      </c>
      <c r="L12" s="1" t="s">
        <v>19</v>
      </c>
      <c r="M12" s="22">
        <v>33</v>
      </c>
      <c r="N12" s="15">
        <f t="shared" si="0"/>
        <v>4.125</v>
      </c>
      <c r="O12" s="15"/>
    </row>
    <row r="13" spans="1:7" ht="12">
      <c r="A13" s="7">
        <v>4000</v>
      </c>
      <c r="B13" s="3">
        <f t="shared" si="1"/>
        <v>25.75686651703482</v>
      </c>
      <c r="C13" s="3">
        <f t="shared" si="2"/>
        <v>39.15043710589293</v>
      </c>
      <c r="D13" s="3">
        <f t="shared" si="3"/>
        <v>51.51373303406964</v>
      </c>
      <c r="E13" s="3">
        <f t="shared" si="4"/>
        <v>60.87986631299139</v>
      </c>
      <c r="F13" s="3">
        <f t="shared" si="5"/>
        <v>66.96785294429053</v>
      </c>
      <c r="G13" s="3" t="e">
        <f t="shared" si="6"/>
        <v>#DIV/0!</v>
      </c>
    </row>
    <row r="14" spans="1:15" ht="12">
      <c r="A14" s="7">
        <v>4500</v>
      </c>
      <c r="B14" s="3">
        <f t="shared" si="1"/>
        <v>28.97647483166417</v>
      </c>
      <c r="C14" s="3">
        <f t="shared" si="2"/>
        <v>44.044241744129536</v>
      </c>
      <c r="D14" s="3">
        <f t="shared" si="3"/>
        <v>57.95294966332834</v>
      </c>
      <c r="E14" s="3">
        <f t="shared" si="4"/>
        <v>68.4898496021153</v>
      </c>
      <c r="F14" s="3">
        <f t="shared" si="5"/>
        <v>75.33883456232682</v>
      </c>
      <c r="G14" s="3" t="e">
        <f t="shared" si="6"/>
        <v>#DIV/0!</v>
      </c>
      <c r="O14" s="15"/>
    </row>
    <row r="15" spans="1:14" ht="12">
      <c r="A15" s="7">
        <v>5000</v>
      </c>
      <c r="B15" s="3">
        <f t="shared" si="1"/>
        <v>32.19608314629353</v>
      </c>
      <c r="C15" s="3">
        <f t="shared" si="2"/>
        <v>48.93804638236616</v>
      </c>
      <c r="D15" s="3">
        <f t="shared" si="3"/>
        <v>64.39216629258706</v>
      </c>
      <c r="E15" s="3">
        <f t="shared" si="4"/>
        <v>76.09983289123925</v>
      </c>
      <c r="F15" s="3">
        <f t="shared" si="5"/>
        <v>83.70981618036315</v>
      </c>
      <c r="G15" s="3" t="e">
        <f t="shared" si="6"/>
        <v>#DIV/0!</v>
      </c>
      <c r="J15" s="25" t="s">
        <v>11</v>
      </c>
      <c r="K15" s="26"/>
      <c r="L15" s="26"/>
      <c r="M15" s="26"/>
      <c r="N15" s="26"/>
    </row>
    <row r="16" spans="1:15" ht="12">
      <c r="A16" s="7">
        <v>5500</v>
      </c>
      <c r="B16" s="3">
        <f t="shared" si="1"/>
        <v>35.41569146092288</v>
      </c>
      <c r="C16" s="3">
        <f t="shared" si="2"/>
        <v>53.83185102060277</v>
      </c>
      <c r="D16" s="3">
        <f t="shared" si="3"/>
        <v>70.83138292184576</v>
      </c>
      <c r="E16" s="3">
        <f t="shared" si="4"/>
        <v>83.70981618036315</v>
      </c>
      <c r="F16" s="3">
        <f t="shared" si="5"/>
        <v>92.08079779839946</v>
      </c>
      <c r="G16" s="3" t="e">
        <f t="shared" si="6"/>
        <v>#DIV/0!</v>
      </c>
      <c r="J16" s="4" t="s">
        <v>12</v>
      </c>
      <c r="K16" s="4"/>
      <c r="M16" s="4"/>
      <c r="N16" s="7">
        <v>160</v>
      </c>
      <c r="O16" s="15"/>
    </row>
    <row r="17" spans="1:14" ht="12">
      <c r="A17" s="7">
        <v>6000</v>
      </c>
      <c r="B17" s="3">
        <f t="shared" si="1"/>
        <v>38.63529977555223</v>
      </c>
      <c r="C17" s="3">
        <f t="shared" si="2"/>
        <v>58.725655658839386</v>
      </c>
      <c r="D17" s="3">
        <f t="shared" si="3"/>
        <v>77.27059955110445</v>
      </c>
      <c r="E17" s="3">
        <f t="shared" si="4"/>
        <v>91.31979946948707</v>
      </c>
      <c r="F17" s="3">
        <f t="shared" si="5"/>
        <v>100.45177941643578</v>
      </c>
      <c r="G17" s="3" t="e">
        <f t="shared" si="6"/>
        <v>#DIV/0!</v>
      </c>
      <c r="J17" s="4" t="s">
        <v>13</v>
      </c>
      <c r="N17" s="7">
        <v>60</v>
      </c>
    </row>
    <row r="18" spans="1:15" ht="12">
      <c r="A18" s="7">
        <v>6500</v>
      </c>
      <c r="B18" s="3">
        <f t="shared" si="1"/>
        <v>41.85490809018159</v>
      </c>
      <c r="C18" s="3">
        <f t="shared" si="2"/>
        <v>63.619460297075996</v>
      </c>
      <c r="D18" s="3">
        <f t="shared" si="3"/>
        <v>83.70981618036318</v>
      </c>
      <c r="E18" s="3">
        <f t="shared" si="4"/>
        <v>98.92978275861101</v>
      </c>
      <c r="F18" s="3">
        <f t="shared" si="5"/>
        <v>108.82276103447208</v>
      </c>
      <c r="G18" s="3" t="e">
        <f t="shared" si="6"/>
        <v>#DIV/0!</v>
      </c>
      <c r="J18" t="s">
        <v>22</v>
      </c>
      <c r="N18" s="7">
        <v>17</v>
      </c>
      <c r="O18" s="15"/>
    </row>
    <row r="19" spans="1:15" ht="12">
      <c r="A19" s="7">
        <v>7000</v>
      </c>
      <c r="B19" s="3">
        <f t="shared" si="1"/>
        <v>45.074516404810936</v>
      </c>
      <c r="C19" s="3">
        <f t="shared" si="2"/>
        <v>68.51326493531262</v>
      </c>
      <c r="D19" s="3">
        <f t="shared" si="3"/>
        <v>90.14903280962187</v>
      </c>
      <c r="E19" s="3">
        <f t="shared" si="4"/>
        <v>106.53976604773493</v>
      </c>
      <c r="F19" s="3">
        <f t="shared" si="5"/>
        <v>117.19374265250843</v>
      </c>
      <c r="G19" s="3" t="e">
        <f t="shared" si="6"/>
        <v>#DIV/0!</v>
      </c>
      <c r="O19" s="1"/>
    </row>
    <row r="20" spans="1:15" ht="12">
      <c r="A20" s="7">
        <v>7500</v>
      </c>
      <c r="B20" s="3">
        <f t="shared" si="1"/>
        <v>48.29412471944029</v>
      </c>
      <c r="C20" s="3">
        <f t="shared" si="2"/>
        <v>73.40706957354922</v>
      </c>
      <c r="D20" s="3">
        <f t="shared" si="3"/>
        <v>96.58824943888058</v>
      </c>
      <c r="E20" s="3">
        <f t="shared" si="4"/>
        <v>114.14974933685886</v>
      </c>
      <c r="F20" s="3">
        <f t="shared" si="5"/>
        <v>125.56472427054474</v>
      </c>
      <c r="G20" s="3" t="e">
        <f t="shared" si="6"/>
        <v>#DIV/0!</v>
      </c>
      <c r="J20" t="s">
        <v>14</v>
      </c>
      <c r="N20" s="6">
        <f>(N18+2*((N16*N17/100/25.4)-0.2))</f>
        <v>24.15905511811024</v>
      </c>
      <c r="O20" s="1"/>
    </row>
    <row r="21" spans="1:14" ht="12">
      <c r="A21" s="7">
        <v>8000</v>
      </c>
      <c r="B21" s="3">
        <f t="shared" si="1"/>
        <v>51.51373303406964</v>
      </c>
      <c r="C21" s="3">
        <f t="shared" si="2"/>
        <v>78.30087421178585</v>
      </c>
      <c r="D21" s="3">
        <f t="shared" si="3"/>
        <v>103.02746606813928</v>
      </c>
      <c r="E21" s="3">
        <f t="shared" si="4"/>
        <v>121.75973262598278</v>
      </c>
      <c r="F21" s="3">
        <f t="shared" si="5"/>
        <v>133.93570588858105</v>
      </c>
      <c r="G21" s="3" t="e">
        <f t="shared" si="6"/>
        <v>#DIV/0!</v>
      </c>
      <c r="J21" t="s">
        <v>15</v>
      </c>
      <c r="N21" s="6">
        <f>N20*PI()</f>
        <v>75.89791007672602</v>
      </c>
    </row>
    <row r="22" spans="1:7" ht="12">
      <c r="A22" s="17"/>
      <c r="B22" s="3"/>
      <c r="C22" s="3"/>
      <c r="D22" s="3"/>
      <c r="E22" s="3"/>
      <c r="F22" s="3"/>
      <c r="G22" s="3"/>
    </row>
    <row r="23" spans="1:7" ht="12">
      <c r="A23" s="17"/>
      <c r="B23" s="3"/>
      <c r="C23" s="3"/>
      <c r="D23" s="3"/>
      <c r="E23" s="3"/>
      <c r="F23" s="3"/>
      <c r="G23" s="3"/>
    </row>
    <row r="24" spans="1:17" ht="12">
      <c r="A24" s="3"/>
      <c r="B24" s="3"/>
      <c r="C24" s="3"/>
      <c r="D24" s="3"/>
      <c r="E24" s="3"/>
      <c r="F24" s="3"/>
      <c r="G24" s="3"/>
      <c r="O24" s="4"/>
      <c r="P24" s="4"/>
      <c r="Q24" s="4"/>
    </row>
    <row r="25" spans="15:17" ht="12">
      <c r="O25" s="4"/>
      <c r="P25" s="4"/>
      <c r="Q25" s="4"/>
    </row>
    <row r="26" spans="15:17" ht="12">
      <c r="O26" s="4"/>
      <c r="P26" s="4"/>
      <c r="Q26" s="4"/>
    </row>
    <row r="38" spans="2:4" ht="12">
      <c r="B38" s="12"/>
      <c r="C38" s="12"/>
      <c r="D38" s="12"/>
    </row>
    <row r="39" spans="1:7" ht="12">
      <c r="A39" s="5"/>
      <c r="C39" s="5"/>
      <c r="D39" s="5"/>
      <c r="F39" s="5"/>
      <c r="G39" s="5"/>
    </row>
    <row r="40" spans="5:7" ht="12">
      <c r="E40" s="11"/>
      <c r="F40" s="11"/>
      <c r="G40" s="11"/>
    </row>
    <row r="41" ht="12">
      <c r="E41" s="18"/>
    </row>
    <row r="42" spans="5:7" ht="12">
      <c r="E42" s="2"/>
      <c r="F42" s="2"/>
      <c r="G42" s="2"/>
    </row>
    <row r="43" spans="5:7" ht="12">
      <c r="E43" s="2"/>
      <c r="F43" s="2"/>
      <c r="G43" s="2"/>
    </row>
    <row r="44" spans="3:7" ht="12">
      <c r="C44" s="2"/>
      <c r="D44" s="2"/>
      <c r="E44" s="2"/>
      <c r="F44" s="2"/>
      <c r="G44" s="2"/>
    </row>
    <row r="45" spans="3:4" ht="12">
      <c r="C45" s="2"/>
      <c r="D45" s="2"/>
    </row>
    <row r="46" spans="2:7" ht="12">
      <c r="B46" s="11"/>
      <c r="C46" s="11"/>
      <c r="D46" s="11"/>
      <c r="E46" s="11"/>
      <c r="F46" s="11"/>
      <c r="G46" s="11"/>
    </row>
    <row r="48" spans="2:7" ht="12">
      <c r="B48" s="4"/>
      <c r="C48" s="4"/>
      <c r="D48" s="4"/>
      <c r="E48" s="4"/>
      <c r="F48" s="4"/>
      <c r="G48" s="4"/>
    </row>
    <row r="49" spans="2:7" ht="12">
      <c r="B49" s="4"/>
      <c r="C49" s="4"/>
      <c r="D49" s="4"/>
      <c r="E49" s="4"/>
      <c r="F49" s="4"/>
      <c r="G49" s="4"/>
    </row>
    <row r="50" spans="2:7" ht="12">
      <c r="B50" s="4"/>
      <c r="C50" s="4"/>
      <c r="D50" s="4"/>
      <c r="E50" s="4"/>
      <c r="F50" s="4"/>
      <c r="G50" s="4"/>
    </row>
    <row r="51" spans="2:7" ht="12">
      <c r="B51" s="4"/>
      <c r="C51" s="4"/>
      <c r="D51" s="4"/>
      <c r="E51" s="4"/>
      <c r="F51" s="4"/>
      <c r="G51" s="4"/>
    </row>
    <row r="52" spans="2:7" ht="12">
      <c r="B52" s="4"/>
      <c r="C52" s="4"/>
      <c r="D52" s="4"/>
      <c r="E52" s="4"/>
      <c r="F52" s="4"/>
      <c r="G52" s="4"/>
    </row>
    <row r="53" spans="2:7" ht="12">
      <c r="B53" s="4"/>
      <c r="C53" s="4"/>
      <c r="D53" s="4"/>
      <c r="E53" s="4"/>
      <c r="F53" s="4"/>
      <c r="G53" s="4"/>
    </row>
    <row r="54" spans="2:7" ht="12">
      <c r="B54" s="4"/>
      <c r="C54" s="4"/>
      <c r="D54" s="4"/>
      <c r="E54" s="4"/>
      <c r="F54" s="4"/>
      <c r="G54" s="4"/>
    </row>
    <row r="55" spans="2:7" ht="12">
      <c r="B55" s="4"/>
      <c r="C55" s="4"/>
      <c r="D55" s="4"/>
      <c r="E55" s="4"/>
      <c r="F55" s="4"/>
      <c r="G55" s="4"/>
    </row>
    <row r="56" spans="2:7" ht="12">
      <c r="B56" s="4"/>
      <c r="C56" s="4"/>
      <c r="D56" s="4"/>
      <c r="E56" s="4"/>
      <c r="F56" s="4"/>
      <c r="G56" s="4"/>
    </row>
    <row r="64" s="5" customFormat="1" ht="26.25" customHeight="1"/>
    <row r="71" spans="2:7" ht="12">
      <c r="B71" s="2"/>
      <c r="C71" s="2"/>
      <c r="D71" s="2"/>
      <c r="E71" s="2"/>
      <c r="F71" s="2"/>
      <c r="G71" s="2"/>
    </row>
    <row r="72" spans="2:7" ht="12">
      <c r="B72" s="2"/>
      <c r="C72" s="2"/>
      <c r="D72" s="2"/>
      <c r="E72" s="2"/>
      <c r="F72" s="2"/>
      <c r="G72" s="2"/>
    </row>
    <row r="73" spans="2:7" ht="12">
      <c r="B73" s="2"/>
      <c r="C73" s="2"/>
      <c r="D73" s="2"/>
      <c r="E73" s="2"/>
      <c r="F73" s="2"/>
      <c r="G73" s="2"/>
    </row>
    <row r="74" spans="2:7" ht="12">
      <c r="B74" s="2"/>
      <c r="C74" s="2"/>
      <c r="D74" s="2"/>
      <c r="E74" s="2"/>
      <c r="F74" s="2"/>
      <c r="G74" s="2"/>
    </row>
    <row r="75" spans="2:7" ht="12">
      <c r="B75" s="2"/>
      <c r="C75" s="2"/>
      <c r="D75" s="2"/>
      <c r="E75" s="2"/>
      <c r="F75" s="2"/>
      <c r="G75" s="2"/>
    </row>
  </sheetData>
  <mergeCells count="2">
    <mergeCell ref="K5:M5"/>
    <mergeCell ref="J15:N15"/>
  </mergeCells>
  <printOptions/>
  <pageMargins left="0.75" right="0.75" top="1" bottom="1" header="0.5" footer="0.5"/>
  <pageSetup horizontalDpi="600" verticalDpi="6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75"/>
  <sheetViews>
    <sheetView zoomScale="90" zoomScaleNormal="90" workbookViewId="0" topLeftCell="A1">
      <selection activeCell="N19" sqref="N19"/>
    </sheetView>
  </sheetViews>
  <sheetFormatPr defaultColWidth="11.421875" defaultRowHeight="12.75"/>
  <cols>
    <col min="1" max="1" width="10.00390625" style="0" customWidth="1"/>
    <col min="2" max="2" width="12.7109375" style="0" customWidth="1"/>
    <col min="3" max="6" width="8.8515625" style="0" customWidth="1"/>
    <col min="7" max="7" width="9.140625" style="0" hidden="1" customWidth="1"/>
    <col min="8" max="8" width="4.00390625" style="0" customWidth="1"/>
    <col min="9" max="10" width="8.8515625" style="0" customWidth="1"/>
    <col min="11" max="13" width="4.28125" style="0" customWidth="1"/>
    <col min="14" max="15" width="9.7109375" style="0" customWidth="1"/>
    <col min="16" max="16384" width="8.8515625" style="0" customWidth="1"/>
  </cols>
  <sheetData>
    <row r="1" spans="2:7" ht="15">
      <c r="B1" s="23" t="s">
        <v>41</v>
      </c>
      <c r="C1" s="10"/>
      <c r="D1" s="10"/>
      <c r="E1" s="10"/>
      <c r="F1" s="10"/>
      <c r="G1" s="10"/>
    </row>
    <row r="2" spans="1:7" ht="12">
      <c r="A2" s="8" t="s">
        <v>0</v>
      </c>
      <c r="B2" s="9"/>
      <c r="C2" s="9"/>
      <c r="D2" s="1"/>
      <c r="E2" s="1"/>
      <c r="F2" s="1"/>
      <c r="G2" s="1"/>
    </row>
    <row r="3" spans="2:7" ht="12">
      <c r="B3" s="1"/>
      <c r="C3" s="1"/>
      <c r="D3" s="1"/>
      <c r="E3" s="1"/>
      <c r="F3" s="1"/>
      <c r="G3" s="1"/>
    </row>
    <row r="5" spans="2:15" ht="12">
      <c r="B5" s="21" t="s">
        <v>1</v>
      </c>
      <c r="C5" s="11"/>
      <c r="D5" s="11"/>
      <c r="E5" s="11"/>
      <c r="F5" s="11"/>
      <c r="G5" s="11"/>
      <c r="J5" s="19" t="s">
        <v>9</v>
      </c>
      <c r="K5" s="24" t="s">
        <v>17</v>
      </c>
      <c r="L5" s="24"/>
      <c r="M5" s="24"/>
      <c r="N5" s="20" t="s">
        <v>18</v>
      </c>
      <c r="O5" s="20" t="s">
        <v>10</v>
      </c>
    </row>
    <row r="6" spans="1:15" ht="12">
      <c r="A6" s="19" t="s">
        <v>2</v>
      </c>
      <c r="B6" s="19" t="s">
        <v>3</v>
      </c>
      <c r="C6" s="19" t="s">
        <v>4</v>
      </c>
      <c r="D6" s="19" t="s">
        <v>5</v>
      </c>
      <c r="E6" s="19" t="s">
        <v>6</v>
      </c>
      <c r="F6" s="19" t="s">
        <v>7</v>
      </c>
      <c r="G6" s="19" t="s">
        <v>16</v>
      </c>
      <c r="J6" t="s">
        <v>8</v>
      </c>
      <c r="K6" s="13">
        <v>17</v>
      </c>
      <c r="L6" s="1" t="s">
        <v>19</v>
      </c>
      <c r="M6" s="14">
        <v>23</v>
      </c>
      <c r="N6" s="15">
        <f aca="true" t="shared" si="0" ref="N6:N12">M6/K6</f>
        <v>1.3529411764705883</v>
      </c>
      <c r="O6" s="1"/>
    </row>
    <row r="7" spans="1:15" ht="12">
      <c r="A7" s="7">
        <v>1000</v>
      </c>
      <c r="B7" s="3">
        <f aca="true" t="shared" si="1" ref="B7:B21">$A7/O$7*$N$21/12/5280*60</f>
        <v>7.0415421532132205</v>
      </c>
      <c r="C7" s="3">
        <f aca="true" t="shared" si="2" ref="C7:C21">$A7/O$8*$N$21/12/5280*60</f>
        <v>10.703144072884097</v>
      </c>
      <c r="D7" s="3">
        <f aca="true" t="shared" si="3" ref="D7:D21">$A7/O$9*$N$21/12/5280*60</f>
        <v>14.083084306426441</v>
      </c>
      <c r="E7" s="3">
        <f aca="true" t="shared" si="4" ref="E7:E21">$A7/O$10*$N$21/12/5280*60</f>
        <v>16.643645089413067</v>
      </c>
      <c r="F7" s="3">
        <f aca="true" t="shared" si="5" ref="F7:F21">$A7/O$11*$N$21/12/5280*60</f>
        <v>18.30800959835437</v>
      </c>
      <c r="G7" s="3" t="e">
        <f aca="true" t="shared" si="6" ref="G7:G21">$A7/O$12*$N$21/12/5280*60</f>
        <v>#DIV/0!</v>
      </c>
      <c r="J7" t="s">
        <v>3</v>
      </c>
      <c r="K7" s="13">
        <v>14</v>
      </c>
      <c r="L7" s="1" t="s">
        <v>19</v>
      </c>
      <c r="M7" s="14">
        <v>28</v>
      </c>
      <c r="N7" s="15">
        <f t="shared" si="0"/>
        <v>2</v>
      </c>
      <c r="O7" s="15">
        <f>$N$6*N7*$M$12/$K$12</f>
        <v>11.161764705882353</v>
      </c>
    </row>
    <row r="8" spans="1:15" ht="12">
      <c r="A8" s="7">
        <v>1500</v>
      </c>
      <c r="B8" s="3">
        <f t="shared" si="1"/>
        <v>10.56231322981983</v>
      </c>
      <c r="C8" s="3">
        <f t="shared" si="2"/>
        <v>16.054716109326144</v>
      </c>
      <c r="D8" s="3">
        <f t="shared" si="3"/>
        <v>21.12462645963966</v>
      </c>
      <c r="E8" s="3">
        <f t="shared" si="4"/>
        <v>24.965467634119594</v>
      </c>
      <c r="F8" s="3">
        <f t="shared" si="5"/>
        <v>27.462014397531558</v>
      </c>
      <c r="G8" s="3" t="e">
        <f t="shared" si="6"/>
        <v>#DIV/0!</v>
      </c>
      <c r="J8" t="s">
        <v>4</v>
      </c>
      <c r="K8" s="13">
        <v>19</v>
      </c>
      <c r="L8" s="1" t="s">
        <v>19</v>
      </c>
      <c r="M8" s="14">
        <v>25</v>
      </c>
      <c r="N8" s="15">
        <f t="shared" si="0"/>
        <v>1.3157894736842106</v>
      </c>
      <c r="O8" s="15">
        <f>$N$6*N8*$M$12/$K$12</f>
        <v>7.343266253869969</v>
      </c>
    </row>
    <row r="9" spans="1:15" ht="12">
      <c r="A9" s="7">
        <v>2000</v>
      </c>
      <c r="B9" s="3">
        <f t="shared" si="1"/>
        <v>14.083084306426441</v>
      </c>
      <c r="C9" s="3">
        <f t="shared" si="2"/>
        <v>21.406288145768194</v>
      </c>
      <c r="D9" s="3">
        <f t="shared" si="3"/>
        <v>28.166168612852882</v>
      </c>
      <c r="E9" s="3">
        <f t="shared" si="4"/>
        <v>33.28729017882613</v>
      </c>
      <c r="F9" s="3">
        <f t="shared" si="5"/>
        <v>36.61601919670874</v>
      </c>
      <c r="G9" s="3" t="e">
        <f t="shared" si="6"/>
        <v>#DIV/0!</v>
      </c>
      <c r="J9" t="s">
        <v>5</v>
      </c>
      <c r="K9" s="13">
        <v>23</v>
      </c>
      <c r="L9" s="1" t="s">
        <v>19</v>
      </c>
      <c r="M9" s="14">
        <v>23</v>
      </c>
      <c r="N9" s="15">
        <f t="shared" si="0"/>
        <v>1</v>
      </c>
      <c r="O9" s="15">
        <f>$N$6*N9*$M$12/$K$12</f>
        <v>5.580882352941177</v>
      </c>
    </row>
    <row r="10" spans="1:15" ht="12">
      <c r="A10" s="7">
        <v>2500</v>
      </c>
      <c r="B10" s="3">
        <f t="shared" si="1"/>
        <v>17.60385538303305</v>
      </c>
      <c r="C10" s="3">
        <f t="shared" si="2"/>
        <v>26.75786018221024</v>
      </c>
      <c r="D10" s="3">
        <f t="shared" si="3"/>
        <v>35.2077107660661</v>
      </c>
      <c r="E10" s="3">
        <f t="shared" si="4"/>
        <v>41.60911272353266</v>
      </c>
      <c r="F10" s="3">
        <f t="shared" si="5"/>
        <v>45.770023995885936</v>
      </c>
      <c r="G10" s="3" t="e">
        <f t="shared" si="6"/>
        <v>#DIV/0!</v>
      </c>
      <c r="J10" t="s">
        <v>6</v>
      </c>
      <c r="K10" s="13">
        <v>26</v>
      </c>
      <c r="L10" s="1" t="s">
        <v>19</v>
      </c>
      <c r="M10" s="14">
        <v>22</v>
      </c>
      <c r="N10" s="15">
        <f t="shared" si="0"/>
        <v>0.8461538461538461</v>
      </c>
      <c r="O10" s="15">
        <f>$N$6*N10*$M$12/$K$12</f>
        <v>4.722285067873304</v>
      </c>
    </row>
    <row r="11" spans="1:15" ht="12">
      <c r="A11" s="7">
        <v>3000</v>
      </c>
      <c r="B11" s="3">
        <f t="shared" si="1"/>
        <v>21.12462645963966</v>
      </c>
      <c r="C11" s="3">
        <f t="shared" si="2"/>
        <v>32.10943221865229</v>
      </c>
      <c r="D11" s="3">
        <f t="shared" si="3"/>
        <v>42.24925291927932</v>
      </c>
      <c r="E11" s="3">
        <f t="shared" si="4"/>
        <v>49.93093526823919</v>
      </c>
      <c r="F11" s="3">
        <f t="shared" si="5"/>
        <v>54.924028795063116</v>
      </c>
      <c r="G11" s="3" t="e">
        <f t="shared" si="6"/>
        <v>#DIV/0!</v>
      </c>
      <c r="J11" t="s">
        <v>7</v>
      </c>
      <c r="K11" s="13">
        <v>26</v>
      </c>
      <c r="L11" s="1" t="s">
        <v>19</v>
      </c>
      <c r="M11" s="14">
        <v>20</v>
      </c>
      <c r="N11" s="15">
        <f t="shared" si="0"/>
        <v>0.7692307692307693</v>
      </c>
      <c r="O11" s="15">
        <f>$N$6*N11*$M$12/$K$12</f>
        <v>4.292986425339367</v>
      </c>
    </row>
    <row r="12" spans="1:15" ht="12">
      <c r="A12" s="7">
        <v>3500</v>
      </c>
      <c r="B12" s="3">
        <f t="shared" si="1"/>
        <v>24.645397536246268</v>
      </c>
      <c r="C12" s="3">
        <f t="shared" si="2"/>
        <v>37.46100425509434</v>
      </c>
      <c r="D12" s="3">
        <f t="shared" si="3"/>
        <v>49.290795072492536</v>
      </c>
      <c r="E12" s="3">
        <f t="shared" si="4"/>
        <v>58.25275781294573</v>
      </c>
      <c r="F12" s="3">
        <f t="shared" si="5"/>
        <v>64.0780335942403</v>
      </c>
      <c r="G12" s="3" t="e">
        <f t="shared" si="6"/>
        <v>#DIV/0!</v>
      </c>
      <c r="J12" t="s">
        <v>20</v>
      </c>
      <c r="K12" s="16">
        <v>8</v>
      </c>
      <c r="L12" s="1" t="s">
        <v>19</v>
      </c>
      <c r="M12" s="22">
        <v>33</v>
      </c>
      <c r="N12" s="15">
        <f t="shared" si="0"/>
        <v>4.125</v>
      </c>
      <c r="O12" s="15"/>
    </row>
    <row r="13" spans="1:7" ht="12">
      <c r="A13" s="7">
        <v>4000</v>
      </c>
      <c r="B13" s="3">
        <f t="shared" si="1"/>
        <v>28.166168612852882</v>
      </c>
      <c r="C13" s="3">
        <f t="shared" si="2"/>
        <v>42.81257629153639</v>
      </c>
      <c r="D13" s="3">
        <f t="shared" si="3"/>
        <v>56.332337225705764</v>
      </c>
      <c r="E13" s="3">
        <f t="shared" si="4"/>
        <v>66.57458035765227</v>
      </c>
      <c r="F13" s="3">
        <f t="shared" si="5"/>
        <v>73.23203839341748</v>
      </c>
      <c r="G13" s="3" t="e">
        <f t="shared" si="6"/>
        <v>#DIV/0!</v>
      </c>
    </row>
    <row r="14" spans="1:15" ht="12">
      <c r="A14" s="7">
        <v>4500</v>
      </c>
      <c r="B14" s="3">
        <f t="shared" si="1"/>
        <v>31.686939689459493</v>
      </c>
      <c r="C14" s="3">
        <f t="shared" si="2"/>
        <v>48.16414832797842</v>
      </c>
      <c r="D14" s="3">
        <f t="shared" si="3"/>
        <v>63.373879378918986</v>
      </c>
      <c r="E14" s="3">
        <f t="shared" si="4"/>
        <v>74.8964029023588</v>
      </c>
      <c r="F14" s="3">
        <f t="shared" si="5"/>
        <v>82.38604319259466</v>
      </c>
      <c r="G14" s="3" t="e">
        <f t="shared" si="6"/>
        <v>#DIV/0!</v>
      </c>
      <c r="O14" s="15"/>
    </row>
    <row r="15" spans="1:14" ht="12">
      <c r="A15" s="7">
        <v>5000</v>
      </c>
      <c r="B15" s="3">
        <f t="shared" si="1"/>
        <v>35.2077107660661</v>
      </c>
      <c r="C15" s="3">
        <f t="shared" si="2"/>
        <v>53.51572036442048</v>
      </c>
      <c r="D15" s="3">
        <f t="shared" si="3"/>
        <v>70.4154215321322</v>
      </c>
      <c r="E15" s="3">
        <f t="shared" si="4"/>
        <v>83.21822544706532</v>
      </c>
      <c r="F15" s="3">
        <f t="shared" si="5"/>
        <v>91.54004799177187</v>
      </c>
      <c r="G15" s="3" t="e">
        <f t="shared" si="6"/>
        <v>#DIV/0!</v>
      </c>
      <c r="J15" s="25" t="s">
        <v>11</v>
      </c>
      <c r="K15" s="26"/>
      <c r="L15" s="26"/>
      <c r="M15" s="26"/>
      <c r="N15" s="26"/>
    </row>
    <row r="16" spans="1:15" ht="12">
      <c r="A16" s="7">
        <v>5500</v>
      </c>
      <c r="B16" s="3">
        <f t="shared" si="1"/>
        <v>38.72848184267272</v>
      </c>
      <c r="C16" s="3">
        <f t="shared" si="2"/>
        <v>58.867292400862524</v>
      </c>
      <c r="D16" s="3">
        <f t="shared" si="3"/>
        <v>77.45696368534544</v>
      </c>
      <c r="E16" s="3">
        <f t="shared" si="4"/>
        <v>91.54004799177187</v>
      </c>
      <c r="F16" s="3">
        <f t="shared" si="5"/>
        <v>100.69405279094903</v>
      </c>
      <c r="G16" s="3" t="e">
        <f t="shared" si="6"/>
        <v>#DIV/0!</v>
      </c>
      <c r="J16" s="4" t="s">
        <v>12</v>
      </c>
      <c r="K16" s="4"/>
      <c r="M16" s="4"/>
      <c r="N16" s="7">
        <v>140</v>
      </c>
      <c r="O16" s="15"/>
    </row>
    <row r="17" spans="1:14" ht="12">
      <c r="A17" s="7">
        <v>6000</v>
      </c>
      <c r="B17" s="3">
        <f t="shared" si="1"/>
        <v>42.24925291927932</v>
      </c>
      <c r="C17" s="3">
        <f t="shared" si="2"/>
        <v>64.21886443730457</v>
      </c>
      <c r="D17" s="3">
        <f t="shared" si="3"/>
        <v>84.49850583855864</v>
      </c>
      <c r="E17" s="3">
        <f t="shared" si="4"/>
        <v>99.86187053647838</v>
      </c>
      <c r="F17" s="3">
        <f t="shared" si="5"/>
        <v>109.84805759012623</v>
      </c>
      <c r="G17" s="3" t="e">
        <f t="shared" si="6"/>
        <v>#DIV/0!</v>
      </c>
      <c r="J17" s="4" t="s">
        <v>13</v>
      </c>
      <c r="N17" s="7">
        <v>80</v>
      </c>
    </row>
    <row r="18" spans="1:15" ht="12">
      <c r="A18" s="7">
        <v>6500</v>
      </c>
      <c r="B18" s="3">
        <f t="shared" si="1"/>
        <v>45.77002399588594</v>
      </c>
      <c r="C18" s="3">
        <f t="shared" si="2"/>
        <v>69.57043647374661</v>
      </c>
      <c r="D18" s="3">
        <f t="shared" si="3"/>
        <v>91.54004799177189</v>
      </c>
      <c r="E18" s="3">
        <f t="shared" si="4"/>
        <v>108.18369308118494</v>
      </c>
      <c r="F18" s="3">
        <f t="shared" si="5"/>
        <v>119.0020623893034</v>
      </c>
      <c r="G18" s="3" t="e">
        <f t="shared" si="6"/>
        <v>#DIV/0!</v>
      </c>
      <c r="J18" t="s">
        <v>22</v>
      </c>
      <c r="N18" s="7">
        <v>18</v>
      </c>
      <c r="O18" s="15"/>
    </row>
    <row r="19" spans="1:15" ht="12">
      <c r="A19" s="7">
        <v>7000</v>
      </c>
      <c r="B19" s="3">
        <f t="shared" si="1"/>
        <v>49.290795072492536</v>
      </c>
      <c r="C19" s="3">
        <f t="shared" si="2"/>
        <v>74.92200851018868</v>
      </c>
      <c r="D19" s="3">
        <f t="shared" si="3"/>
        <v>98.58159014498507</v>
      </c>
      <c r="E19" s="3">
        <f t="shared" si="4"/>
        <v>116.50551562589146</v>
      </c>
      <c r="F19" s="3">
        <f t="shared" si="5"/>
        <v>128.1560671884806</v>
      </c>
      <c r="G19" s="3" t="e">
        <f t="shared" si="6"/>
        <v>#DIV/0!</v>
      </c>
      <c r="O19" s="1"/>
    </row>
    <row r="20" spans="1:15" ht="12">
      <c r="A20" s="7">
        <v>7500</v>
      </c>
      <c r="B20" s="3">
        <f t="shared" si="1"/>
        <v>52.81156614909916</v>
      </c>
      <c r="C20" s="3">
        <f t="shared" si="2"/>
        <v>80.27358054663071</v>
      </c>
      <c r="D20" s="3">
        <f t="shared" si="3"/>
        <v>105.62313229819831</v>
      </c>
      <c r="E20" s="3">
        <f t="shared" si="4"/>
        <v>124.827338170598</v>
      </c>
      <c r="F20" s="3">
        <f t="shared" si="5"/>
        <v>137.31007198765778</v>
      </c>
      <c r="G20" s="3" t="e">
        <f t="shared" si="6"/>
        <v>#DIV/0!</v>
      </c>
      <c r="J20" t="s">
        <v>14</v>
      </c>
      <c r="N20" s="6">
        <f>(N18+2*((N16*N17/100/25.4)-0.2))</f>
        <v>26.418897637795276</v>
      </c>
      <c r="O20" s="1"/>
    </row>
    <row r="21" spans="1:14" ht="12">
      <c r="A21" s="7">
        <v>8000</v>
      </c>
      <c r="B21" s="3">
        <f t="shared" si="1"/>
        <v>56.332337225705764</v>
      </c>
      <c r="C21" s="3">
        <f t="shared" si="2"/>
        <v>85.62515258307278</v>
      </c>
      <c r="D21" s="3">
        <f t="shared" si="3"/>
        <v>112.66467445141153</v>
      </c>
      <c r="E21" s="3">
        <f t="shared" si="4"/>
        <v>133.14916071530453</v>
      </c>
      <c r="F21" s="3">
        <f t="shared" si="5"/>
        <v>146.46407678683497</v>
      </c>
      <c r="G21" s="3" t="e">
        <f t="shared" si="6"/>
        <v>#DIV/0!</v>
      </c>
      <c r="J21" t="s">
        <v>15</v>
      </c>
      <c r="N21" s="6">
        <f>N20*PI()</f>
        <v>82.99741473483837</v>
      </c>
    </row>
    <row r="22" spans="1:7" ht="12">
      <c r="A22" s="17"/>
      <c r="B22" s="3"/>
      <c r="C22" s="3"/>
      <c r="D22" s="3"/>
      <c r="E22" s="3"/>
      <c r="F22" s="3"/>
      <c r="G22" s="3"/>
    </row>
    <row r="23" spans="1:7" ht="12">
      <c r="A23" s="17"/>
      <c r="B23" s="3"/>
      <c r="C23" s="3"/>
      <c r="D23" s="3"/>
      <c r="E23" s="3"/>
      <c r="F23" s="3"/>
      <c r="G23" s="3"/>
    </row>
    <row r="24" spans="1:17" ht="12">
      <c r="A24" s="3"/>
      <c r="B24" s="3"/>
      <c r="C24" s="3"/>
      <c r="D24" s="3"/>
      <c r="E24" s="3"/>
      <c r="F24" s="3"/>
      <c r="G24" s="3"/>
      <c r="O24" s="4"/>
      <c r="P24" s="4"/>
      <c r="Q24" s="4"/>
    </row>
    <row r="25" spans="15:17" ht="12">
      <c r="O25" s="4"/>
      <c r="P25" s="4"/>
      <c r="Q25" s="4"/>
    </row>
    <row r="26" spans="15:17" ht="12">
      <c r="O26" s="4"/>
      <c r="P26" s="4"/>
      <c r="Q26" s="4"/>
    </row>
    <row r="38" spans="2:4" ht="12">
      <c r="B38" s="12"/>
      <c r="C38" s="12"/>
      <c r="D38" s="12"/>
    </row>
    <row r="39" spans="1:7" ht="12">
      <c r="A39" s="5"/>
      <c r="C39" s="5"/>
      <c r="D39" s="5"/>
      <c r="F39" s="5"/>
      <c r="G39" s="5"/>
    </row>
    <row r="40" spans="5:7" ht="12">
      <c r="E40" s="11"/>
      <c r="F40" s="11"/>
      <c r="G40" s="11"/>
    </row>
    <row r="41" ht="12">
      <c r="E41" s="18"/>
    </row>
    <row r="42" spans="5:7" ht="12">
      <c r="E42" s="2"/>
      <c r="F42" s="2"/>
      <c r="G42" s="2"/>
    </row>
    <row r="43" spans="5:7" ht="12">
      <c r="E43" s="2"/>
      <c r="F43" s="2"/>
      <c r="G43" s="2"/>
    </row>
    <row r="44" spans="3:7" ht="12">
      <c r="C44" s="2"/>
      <c r="D44" s="2"/>
      <c r="E44" s="2"/>
      <c r="F44" s="2"/>
      <c r="G44" s="2"/>
    </row>
    <row r="45" spans="3:4" ht="12">
      <c r="C45" s="2"/>
      <c r="D45" s="2"/>
    </row>
    <row r="46" spans="2:7" ht="12">
      <c r="B46" s="11"/>
      <c r="C46" s="11"/>
      <c r="D46" s="11"/>
      <c r="E46" s="11"/>
      <c r="F46" s="11"/>
      <c r="G46" s="11"/>
    </row>
    <row r="48" spans="2:7" ht="12">
      <c r="B48" s="4"/>
      <c r="C48" s="4"/>
      <c r="D48" s="4"/>
      <c r="E48" s="4"/>
      <c r="F48" s="4"/>
      <c r="G48" s="4"/>
    </row>
    <row r="49" spans="2:7" ht="12">
      <c r="B49" s="4"/>
      <c r="C49" s="4"/>
      <c r="D49" s="4"/>
      <c r="E49" s="4"/>
      <c r="F49" s="4"/>
      <c r="G49" s="4"/>
    </row>
    <row r="50" spans="2:7" ht="12">
      <c r="B50" s="4"/>
      <c r="C50" s="4"/>
      <c r="D50" s="4"/>
      <c r="E50" s="4"/>
      <c r="F50" s="4"/>
      <c r="G50" s="4"/>
    </row>
    <row r="51" spans="2:7" ht="12">
      <c r="B51" s="4"/>
      <c r="C51" s="4"/>
      <c r="D51" s="4"/>
      <c r="E51" s="4"/>
      <c r="F51" s="4"/>
      <c r="G51" s="4"/>
    </row>
    <row r="52" spans="2:7" ht="12">
      <c r="B52" s="4"/>
      <c r="C52" s="4"/>
      <c r="D52" s="4"/>
      <c r="E52" s="4"/>
      <c r="F52" s="4"/>
      <c r="G52" s="4"/>
    </row>
    <row r="53" spans="2:7" ht="12">
      <c r="B53" s="4"/>
      <c r="C53" s="4"/>
      <c r="D53" s="4"/>
      <c r="E53" s="4"/>
      <c r="F53" s="4"/>
      <c r="G53" s="4"/>
    </row>
    <row r="54" spans="2:7" ht="12">
      <c r="B54" s="4"/>
      <c r="C54" s="4"/>
      <c r="D54" s="4"/>
      <c r="E54" s="4"/>
      <c r="F54" s="4"/>
      <c r="G54" s="4"/>
    </row>
    <row r="55" spans="2:7" ht="12">
      <c r="B55" s="4"/>
      <c r="C55" s="4"/>
      <c r="D55" s="4"/>
      <c r="E55" s="4"/>
      <c r="F55" s="4"/>
      <c r="G55" s="4"/>
    </row>
    <row r="56" spans="2:7" ht="12">
      <c r="B56" s="4"/>
      <c r="C56" s="4"/>
      <c r="D56" s="4"/>
      <c r="E56" s="4"/>
      <c r="F56" s="4"/>
      <c r="G56" s="4"/>
    </row>
    <row r="64" s="5" customFormat="1" ht="26.25" customHeight="1"/>
    <row r="71" spans="2:7" ht="12">
      <c r="B71" s="2"/>
      <c r="C71" s="2"/>
      <c r="D71" s="2"/>
      <c r="E71" s="2"/>
      <c r="F71" s="2"/>
      <c r="G71" s="2"/>
    </row>
    <row r="72" spans="2:7" ht="12">
      <c r="B72" s="2"/>
      <c r="C72" s="2"/>
      <c r="D72" s="2"/>
      <c r="E72" s="2"/>
      <c r="F72" s="2"/>
      <c r="G72" s="2"/>
    </row>
    <row r="73" spans="2:7" ht="12">
      <c r="B73" s="2"/>
      <c r="C73" s="2"/>
      <c r="D73" s="2"/>
      <c r="E73" s="2"/>
      <c r="F73" s="2"/>
      <c r="G73" s="2"/>
    </row>
    <row r="74" spans="2:7" ht="12">
      <c r="B74" s="2"/>
      <c r="C74" s="2"/>
      <c r="D74" s="2"/>
      <c r="E74" s="2"/>
      <c r="F74" s="2"/>
      <c r="G74" s="2"/>
    </row>
    <row r="75" spans="2:7" ht="12">
      <c r="B75" s="2"/>
      <c r="C75" s="2"/>
      <c r="D75" s="2"/>
      <c r="E75" s="2"/>
      <c r="F75" s="2"/>
      <c r="G75" s="2"/>
    </row>
  </sheetData>
  <mergeCells count="2">
    <mergeCell ref="K5:M5"/>
    <mergeCell ref="J15:N15"/>
  </mergeCells>
  <printOptions horizontalCentered="1" verticalCentered="1"/>
  <pageMargins left="0.75" right="0.75" top="1" bottom="1" header="0.5" footer="0.5"/>
  <pageSetup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5"/>
  <sheetViews>
    <sheetView zoomScale="90" zoomScaleNormal="90" workbookViewId="0" topLeftCell="A1">
      <selection activeCell="C39" sqref="C39"/>
    </sheetView>
  </sheetViews>
  <sheetFormatPr defaultColWidth="11.421875" defaultRowHeight="12.75"/>
  <cols>
    <col min="1" max="1" width="10.00390625" style="0" customWidth="1"/>
    <col min="2" max="2" width="12.7109375" style="0" customWidth="1"/>
    <col min="3" max="5" width="8.8515625" style="0" customWidth="1"/>
    <col min="6" max="7" width="0" style="0" hidden="1" customWidth="1"/>
    <col min="8" max="8" width="4.00390625" style="0" customWidth="1"/>
    <col min="9" max="10" width="8.8515625" style="0" customWidth="1"/>
    <col min="11" max="13" width="4.28125" style="0" customWidth="1"/>
    <col min="14" max="15" width="9.7109375" style="0" customWidth="1"/>
    <col min="16" max="16384" width="8.8515625" style="0" customWidth="1"/>
  </cols>
  <sheetData>
    <row r="1" spans="2:7" ht="15">
      <c r="B1" s="10" t="s">
        <v>25</v>
      </c>
      <c r="C1" s="10"/>
      <c r="D1" s="10"/>
      <c r="E1" s="10"/>
      <c r="F1" s="10"/>
      <c r="G1" s="10"/>
    </row>
    <row r="2" spans="1:7" ht="12">
      <c r="A2" s="8" t="s">
        <v>0</v>
      </c>
      <c r="B2" s="9"/>
      <c r="C2" s="9"/>
      <c r="D2" s="1"/>
      <c r="E2" s="1"/>
      <c r="F2" s="1"/>
      <c r="G2" s="1"/>
    </row>
    <row r="3" spans="2:7" ht="12">
      <c r="B3" s="1"/>
      <c r="C3" s="1"/>
      <c r="D3" s="1"/>
      <c r="E3" s="1"/>
      <c r="F3" s="1"/>
      <c r="G3" s="1"/>
    </row>
    <row r="5" spans="2:15" ht="12">
      <c r="B5" s="21" t="s">
        <v>1</v>
      </c>
      <c r="C5" s="11"/>
      <c r="D5" s="11"/>
      <c r="E5" s="11"/>
      <c r="F5" s="11"/>
      <c r="G5" s="11"/>
      <c r="J5" s="19" t="s">
        <v>9</v>
      </c>
      <c r="K5" s="24" t="s">
        <v>17</v>
      </c>
      <c r="L5" s="24"/>
      <c r="M5" s="24"/>
      <c r="N5" s="20" t="s">
        <v>18</v>
      </c>
      <c r="O5" s="20" t="s">
        <v>10</v>
      </c>
    </row>
    <row r="6" spans="1:15" ht="12">
      <c r="A6" s="19" t="s">
        <v>2</v>
      </c>
      <c r="B6" s="19" t="s">
        <v>3</v>
      </c>
      <c r="C6" s="19" t="s">
        <v>4</v>
      </c>
      <c r="D6" s="19" t="s">
        <v>5</v>
      </c>
      <c r="E6" s="19" t="s">
        <v>6</v>
      </c>
      <c r="F6" s="19" t="s">
        <v>7</v>
      </c>
      <c r="G6" s="19" t="s">
        <v>16</v>
      </c>
      <c r="J6" t="s">
        <v>8</v>
      </c>
      <c r="K6" s="13">
        <v>16</v>
      </c>
      <c r="L6" s="1" t="s">
        <v>19</v>
      </c>
      <c r="M6" s="14">
        <v>22</v>
      </c>
      <c r="N6" s="15">
        <f>M6/K6</f>
        <v>1.375</v>
      </c>
      <c r="O6" s="1"/>
    </row>
    <row r="7" spans="1:15" ht="12">
      <c r="A7" s="7">
        <v>1000</v>
      </c>
      <c r="B7" s="3">
        <f aca="true" t="shared" si="0" ref="B7:B21">$A7/O$7*$N$21/12/5280*60</f>
        <v>5.437919404332852</v>
      </c>
      <c r="C7" s="3">
        <f aca="true" t="shared" si="1" ref="C7:C21">$A7/O$8*$N$21/12/5280*60</f>
        <v>9.098057464941505</v>
      </c>
      <c r="D7" s="3">
        <f aca="true" t="shared" si="2" ref="D7:D21">$A7/O$9*$N$21/12/5280*60</f>
        <v>12.708397728807176</v>
      </c>
      <c r="E7" s="3">
        <f aca="true" t="shared" si="3" ref="E7:E21">$A7/O$10*$N$21/12/5280*60</f>
        <v>16.174324382118222</v>
      </c>
      <c r="F7" s="3" t="e">
        <f aca="true" t="shared" si="4" ref="F7:F21">$A7/O$11*$N$21/12/5280*60</f>
        <v>#DIV/0!</v>
      </c>
      <c r="G7" s="3" t="e">
        <f aca="true" t="shared" si="5" ref="G7:G21">$A7/O$12*$N$21/12/5280*60</f>
        <v>#DIV/0!</v>
      </c>
      <c r="J7" t="s">
        <v>3</v>
      </c>
      <c r="K7" s="13">
        <v>13</v>
      </c>
      <c r="L7" s="1" t="s">
        <v>19</v>
      </c>
      <c r="M7" s="14">
        <v>29</v>
      </c>
      <c r="N7" s="15">
        <f>M7/K7</f>
        <v>2.230769230769231</v>
      </c>
      <c r="O7" s="15">
        <f>$N$6*N7*$M$11/$K$11</f>
        <v>13.419471153846155</v>
      </c>
    </row>
    <row r="8" spans="1:15" ht="12">
      <c r="A8" s="7">
        <v>1500</v>
      </c>
      <c r="B8" s="3">
        <f t="shared" si="0"/>
        <v>8.156879106499275</v>
      </c>
      <c r="C8" s="3">
        <f t="shared" si="1"/>
        <v>13.647086197412255</v>
      </c>
      <c r="D8" s="3">
        <f t="shared" si="2"/>
        <v>19.062596593210767</v>
      </c>
      <c r="E8" s="3">
        <f t="shared" si="3"/>
        <v>24.26148657317734</v>
      </c>
      <c r="F8" s="3" t="e">
        <f t="shared" si="4"/>
        <v>#DIV/0!</v>
      </c>
      <c r="G8" s="3" t="e">
        <f t="shared" si="5"/>
        <v>#DIV/0!</v>
      </c>
      <c r="J8" t="s">
        <v>4</v>
      </c>
      <c r="K8" s="13">
        <v>18</v>
      </c>
      <c r="L8" s="1" t="s">
        <v>19</v>
      </c>
      <c r="M8" s="14">
        <v>24</v>
      </c>
      <c r="N8" s="15">
        <f>M8/K8</f>
        <v>1.3333333333333333</v>
      </c>
      <c r="O8" s="15">
        <f>$N$6*N8*$M$11/$K$11</f>
        <v>8.020833333333332</v>
      </c>
    </row>
    <row r="9" spans="1:15" ht="12">
      <c r="A9" s="7">
        <v>2000</v>
      </c>
      <c r="B9" s="3">
        <f t="shared" si="0"/>
        <v>10.875838808665703</v>
      </c>
      <c r="C9" s="3">
        <f t="shared" si="1"/>
        <v>18.19611492988301</v>
      </c>
      <c r="D9" s="3">
        <f t="shared" si="2"/>
        <v>25.416795457614352</v>
      </c>
      <c r="E9" s="3">
        <f t="shared" si="3"/>
        <v>32.348648764236444</v>
      </c>
      <c r="F9" s="3" t="e">
        <f t="shared" si="4"/>
        <v>#DIV/0!</v>
      </c>
      <c r="G9" s="3" t="e">
        <f t="shared" si="5"/>
        <v>#DIV/0!</v>
      </c>
      <c r="J9" t="s">
        <v>5</v>
      </c>
      <c r="K9" s="13">
        <v>22</v>
      </c>
      <c r="L9" s="1" t="s">
        <v>19</v>
      </c>
      <c r="M9" s="14">
        <v>21</v>
      </c>
      <c r="N9" s="15">
        <f>M9/K9</f>
        <v>0.9545454545454546</v>
      </c>
      <c r="O9" s="15">
        <f>$N$6*N9*$M$11/$K$11</f>
        <v>5.7421875</v>
      </c>
    </row>
    <row r="10" spans="1:15" ht="12">
      <c r="A10" s="7">
        <v>2500</v>
      </c>
      <c r="B10" s="3">
        <f t="shared" si="0"/>
        <v>13.59479851083213</v>
      </c>
      <c r="C10" s="3">
        <f t="shared" si="1"/>
        <v>22.745143662353755</v>
      </c>
      <c r="D10" s="3">
        <f t="shared" si="2"/>
        <v>31.77099432201794</v>
      </c>
      <c r="E10" s="3">
        <f t="shared" si="3"/>
        <v>40.43581095529556</v>
      </c>
      <c r="F10" s="3" t="e">
        <f t="shared" si="4"/>
        <v>#DIV/0!</v>
      </c>
      <c r="G10" s="3" t="e">
        <f t="shared" si="5"/>
        <v>#DIV/0!</v>
      </c>
      <c r="J10" t="s">
        <v>6</v>
      </c>
      <c r="K10" s="13">
        <v>24</v>
      </c>
      <c r="L10" s="1" t="s">
        <v>19</v>
      </c>
      <c r="M10" s="14">
        <v>18</v>
      </c>
      <c r="N10" s="15">
        <f>M10/K10</f>
        <v>0.75</v>
      </c>
      <c r="O10" s="15">
        <f>$N$6*N10*$M$11/$K$11</f>
        <v>4.51171875</v>
      </c>
    </row>
    <row r="11" spans="1:15" ht="12">
      <c r="A11" s="7">
        <v>3000</v>
      </c>
      <c r="B11" s="3">
        <f t="shared" si="0"/>
        <v>16.31375821299855</v>
      </c>
      <c r="C11" s="3">
        <f t="shared" si="1"/>
        <v>27.29417239482451</v>
      </c>
      <c r="D11" s="3">
        <f t="shared" si="2"/>
        <v>38.125193186421534</v>
      </c>
      <c r="E11" s="3">
        <f t="shared" si="3"/>
        <v>48.52297314635468</v>
      </c>
      <c r="F11" s="3" t="e">
        <f t="shared" si="4"/>
        <v>#DIV/0!</v>
      </c>
      <c r="G11" s="3" t="e">
        <f t="shared" si="5"/>
        <v>#DIV/0!</v>
      </c>
      <c r="J11" t="s">
        <v>20</v>
      </c>
      <c r="K11" s="16">
        <v>8</v>
      </c>
      <c r="L11" s="1" t="s">
        <v>19</v>
      </c>
      <c r="M11" s="16">
        <v>35</v>
      </c>
      <c r="N11" s="15">
        <f>M11/K11</f>
        <v>4.375</v>
      </c>
      <c r="O11" s="15"/>
    </row>
    <row r="12" spans="1:15" ht="12">
      <c r="A12" s="7">
        <v>3500</v>
      </c>
      <c r="B12" s="3">
        <f t="shared" si="0"/>
        <v>19.032717915164977</v>
      </c>
      <c r="C12" s="3">
        <f t="shared" si="1"/>
        <v>31.843201127295263</v>
      </c>
      <c r="D12" s="3">
        <f t="shared" si="2"/>
        <v>44.47939205082511</v>
      </c>
      <c r="E12" s="3">
        <f t="shared" si="3"/>
        <v>56.61013533741378</v>
      </c>
      <c r="F12" s="3" t="e">
        <f t="shared" si="4"/>
        <v>#DIV/0!</v>
      </c>
      <c r="G12" s="3" t="e">
        <f t="shared" si="5"/>
        <v>#DIV/0!</v>
      </c>
      <c r="K12" s="13"/>
      <c r="L12" s="1"/>
      <c r="M12" s="14"/>
      <c r="N12" s="15"/>
      <c r="O12" s="15"/>
    </row>
    <row r="13" spans="1:7" ht="12">
      <c r="A13" s="7">
        <v>4000</v>
      </c>
      <c r="B13" s="3">
        <f t="shared" si="0"/>
        <v>21.751677617331406</v>
      </c>
      <c r="C13" s="3">
        <f t="shared" si="1"/>
        <v>36.39222985976602</v>
      </c>
      <c r="D13" s="3">
        <f t="shared" si="2"/>
        <v>50.833590915228704</v>
      </c>
      <c r="E13" s="3">
        <f t="shared" si="3"/>
        <v>64.69729752847289</v>
      </c>
      <c r="F13" s="3" t="e">
        <f t="shared" si="4"/>
        <v>#DIV/0!</v>
      </c>
      <c r="G13" s="3" t="e">
        <f t="shared" si="5"/>
        <v>#DIV/0!</v>
      </c>
    </row>
    <row r="14" spans="1:15" ht="12">
      <c r="A14" s="7">
        <v>4500</v>
      </c>
      <c r="B14" s="3">
        <f t="shared" si="0"/>
        <v>24.470637319497833</v>
      </c>
      <c r="C14" s="3">
        <f t="shared" si="1"/>
        <v>40.941258592236764</v>
      </c>
      <c r="D14" s="3">
        <f t="shared" si="2"/>
        <v>57.18778977963229</v>
      </c>
      <c r="E14" s="3">
        <f t="shared" si="3"/>
        <v>72.78445971953202</v>
      </c>
      <c r="F14" s="3" t="e">
        <f t="shared" si="4"/>
        <v>#DIV/0!</v>
      </c>
      <c r="G14" s="3" t="e">
        <f t="shared" si="5"/>
        <v>#DIV/0!</v>
      </c>
      <c r="K14" s="13"/>
      <c r="L14" s="1"/>
      <c r="M14" s="14"/>
      <c r="N14" s="15"/>
      <c r="O14" s="15"/>
    </row>
    <row r="15" spans="1:14" ht="12">
      <c r="A15" s="7">
        <v>5000</v>
      </c>
      <c r="B15" s="3">
        <f t="shared" si="0"/>
        <v>27.18959702166426</v>
      </c>
      <c r="C15" s="3">
        <f t="shared" si="1"/>
        <v>45.49028732470751</v>
      </c>
      <c r="D15" s="3">
        <f t="shared" si="2"/>
        <v>63.54198864403588</v>
      </c>
      <c r="E15" s="3">
        <f t="shared" si="3"/>
        <v>80.87162191059112</v>
      </c>
      <c r="F15" s="3" t="e">
        <f t="shared" si="4"/>
        <v>#DIV/0!</v>
      </c>
      <c r="G15" s="3" t="e">
        <f t="shared" si="5"/>
        <v>#DIV/0!</v>
      </c>
      <c r="J15" s="25" t="s">
        <v>11</v>
      </c>
      <c r="K15" s="26"/>
      <c r="L15" s="26"/>
      <c r="M15" s="26"/>
      <c r="N15" s="26"/>
    </row>
    <row r="16" spans="1:15" ht="12">
      <c r="A16" s="7">
        <v>5500</v>
      </c>
      <c r="B16" s="3">
        <f t="shared" si="0"/>
        <v>29.90855672383068</v>
      </c>
      <c r="C16" s="3">
        <f t="shared" si="1"/>
        <v>50.03931605717826</v>
      </c>
      <c r="D16" s="3">
        <f t="shared" si="2"/>
        <v>69.89618750843947</v>
      </c>
      <c r="E16" s="3">
        <f t="shared" si="3"/>
        <v>88.95878410165022</v>
      </c>
      <c r="F16" s="3" t="e">
        <f t="shared" si="4"/>
        <v>#DIV/0!</v>
      </c>
      <c r="G16" s="3" t="e">
        <f t="shared" si="5"/>
        <v>#DIV/0!</v>
      </c>
      <c r="J16" s="4" t="s">
        <v>12</v>
      </c>
      <c r="K16" s="4"/>
      <c r="M16" s="4"/>
      <c r="N16" s="7">
        <v>110</v>
      </c>
      <c r="O16" s="15"/>
    </row>
    <row r="17" spans="1:14" ht="12">
      <c r="A17" s="7">
        <v>6000</v>
      </c>
      <c r="B17" s="3">
        <f t="shared" si="0"/>
        <v>32.6275164259971</v>
      </c>
      <c r="C17" s="3">
        <f t="shared" si="1"/>
        <v>54.58834478964902</v>
      </c>
      <c r="D17" s="3">
        <f t="shared" si="2"/>
        <v>76.25038637284307</v>
      </c>
      <c r="E17" s="3">
        <f t="shared" si="3"/>
        <v>97.04594629270936</v>
      </c>
      <c r="F17" s="3" t="e">
        <f t="shared" si="4"/>
        <v>#DIV/0!</v>
      </c>
      <c r="G17" s="3" t="e">
        <f t="shared" si="5"/>
        <v>#DIV/0!</v>
      </c>
      <c r="J17" s="4" t="s">
        <v>13</v>
      </c>
      <c r="N17" s="7">
        <v>80</v>
      </c>
    </row>
    <row r="18" spans="1:15" ht="12">
      <c r="A18" s="7">
        <v>6500</v>
      </c>
      <c r="B18" s="3">
        <f t="shared" si="0"/>
        <v>35.34647612816352</v>
      </c>
      <c r="C18" s="3">
        <f t="shared" si="1"/>
        <v>59.13737352211977</v>
      </c>
      <c r="D18" s="3">
        <f t="shared" si="2"/>
        <v>82.60458523724665</v>
      </c>
      <c r="E18" s="3">
        <f t="shared" si="3"/>
        <v>105.13310848376847</v>
      </c>
      <c r="F18" s="3" t="e">
        <f t="shared" si="4"/>
        <v>#DIV/0!</v>
      </c>
      <c r="G18" s="3" t="e">
        <f t="shared" si="5"/>
        <v>#DIV/0!</v>
      </c>
      <c r="J18" t="s">
        <v>22</v>
      </c>
      <c r="N18" s="7">
        <v>18</v>
      </c>
      <c r="O18" s="15"/>
    </row>
    <row r="19" spans="1:15" ht="12">
      <c r="A19" s="7">
        <v>7000</v>
      </c>
      <c r="B19" s="3">
        <f t="shared" si="0"/>
        <v>38.06543583032995</v>
      </c>
      <c r="C19" s="3">
        <f t="shared" si="1"/>
        <v>63.686402254590526</v>
      </c>
      <c r="D19" s="3">
        <f t="shared" si="2"/>
        <v>88.95878410165022</v>
      </c>
      <c r="E19" s="3">
        <f t="shared" si="3"/>
        <v>113.22027067482756</v>
      </c>
      <c r="F19" s="3" t="e">
        <f t="shared" si="4"/>
        <v>#DIV/0!</v>
      </c>
      <c r="G19" s="3" t="e">
        <f t="shared" si="5"/>
        <v>#DIV/0!</v>
      </c>
      <c r="O19" s="1"/>
    </row>
    <row r="20" spans="1:15" ht="12">
      <c r="A20" s="7">
        <v>7500</v>
      </c>
      <c r="B20" s="3">
        <f t="shared" si="0"/>
        <v>40.78439553249639</v>
      </c>
      <c r="C20" s="3">
        <f t="shared" si="1"/>
        <v>68.23543098706128</v>
      </c>
      <c r="D20" s="3">
        <f t="shared" si="2"/>
        <v>95.31298296605382</v>
      </c>
      <c r="E20" s="3">
        <f t="shared" si="3"/>
        <v>121.3074328658867</v>
      </c>
      <c r="F20" s="3" t="e">
        <f t="shared" si="4"/>
        <v>#DIV/0!</v>
      </c>
      <c r="G20" s="3" t="e">
        <f t="shared" si="5"/>
        <v>#DIV/0!</v>
      </c>
      <c r="J20" t="s">
        <v>14</v>
      </c>
      <c r="N20" s="6">
        <f>(N18+2*((N16*N17/100/25.4)-0.2))</f>
        <v>24.529133858267716</v>
      </c>
      <c r="O20" s="1"/>
    </row>
    <row r="21" spans="1:14" ht="12">
      <c r="A21" s="7">
        <v>8000</v>
      </c>
      <c r="B21" s="3">
        <f t="shared" si="0"/>
        <v>43.50335523466281</v>
      </c>
      <c r="C21" s="3">
        <f t="shared" si="1"/>
        <v>72.78445971953204</v>
      </c>
      <c r="D21" s="3">
        <f t="shared" si="2"/>
        <v>101.66718183045741</v>
      </c>
      <c r="E21" s="3">
        <f t="shared" si="3"/>
        <v>129.39459505694578</v>
      </c>
      <c r="F21" s="3" t="e">
        <f t="shared" si="4"/>
        <v>#DIV/0!</v>
      </c>
      <c r="G21" s="3" t="e">
        <f t="shared" si="5"/>
        <v>#DIV/0!</v>
      </c>
      <c r="J21" t="s">
        <v>15</v>
      </c>
      <c r="N21" s="6">
        <f>N20*PI()</f>
        <v>77.06054672805452</v>
      </c>
    </row>
    <row r="22" spans="1:7" ht="12">
      <c r="A22" s="17"/>
      <c r="B22" s="3"/>
      <c r="C22" s="3"/>
      <c r="D22" s="3"/>
      <c r="E22" s="3"/>
      <c r="F22" s="3"/>
      <c r="G22" s="3"/>
    </row>
    <row r="23" spans="1:7" ht="12">
      <c r="A23" s="17"/>
      <c r="B23" s="3"/>
      <c r="C23" s="3"/>
      <c r="D23" s="3"/>
      <c r="E23" s="3"/>
      <c r="F23" s="3"/>
      <c r="G23" s="3"/>
    </row>
    <row r="24" spans="1:17" ht="12">
      <c r="A24" s="3"/>
      <c r="B24" s="3"/>
      <c r="C24" s="3"/>
      <c r="D24" s="3"/>
      <c r="E24" s="3"/>
      <c r="F24" s="3"/>
      <c r="G24" s="3"/>
      <c r="O24" s="4"/>
      <c r="P24" s="4"/>
      <c r="Q24" s="4"/>
    </row>
    <row r="25" spans="15:17" ht="12">
      <c r="O25" s="4"/>
      <c r="P25" s="4"/>
      <c r="Q25" s="4"/>
    </row>
    <row r="26" spans="15:17" ht="12">
      <c r="O26" s="4"/>
      <c r="P26" s="4"/>
      <c r="Q26" s="4"/>
    </row>
    <row r="38" spans="2:4" ht="12">
      <c r="B38" s="12"/>
      <c r="C38" s="12"/>
      <c r="D38" s="12"/>
    </row>
    <row r="39" spans="1:7" ht="12">
      <c r="A39" s="5"/>
      <c r="C39" s="5"/>
      <c r="D39" s="5"/>
      <c r="F39" s="5"/>
      <c r="G39" s="5"/>
    </row>
    <row r="40" spans="5:7" ht="12">
      <c r="E40" s="11"/>
      <c r="F40" s="11"/>
      <c r="G40" s="11"/>
    </row>
    <row r="41" ht="12">
      <c r="E41" s="18"/>
    </row>
    <row r="42" spans="5:7" ht="12">
      <c r="E42" s="2"/>
      <c r="F42" s="2"/>
      <c r="G42" s="2"/>
    </row>
    <row r="43" spans="5:7" ht="12">
      <c r="E43" s="2"/>
      <c r="F43" s="2"/>
      <c r="G43" s="2"/>
    </row>
    <row r="44" spans="3:7" ht="12">
      <c r="C44" s="2"/>
      <c r="D44" s="2"/>
      <c r="E44" s="2"/>
      <c r="F44" s="2"/>
      <c r="G44" s="2"/>
    </row>
    <row r="45" spans="3:4" ht="12">
      <c r="C45" s="2"/>
      <c r="D45" s="2"/>
    </row>
    <row r="46" spans="2:7" ht="12">
      <c r="B46" s="11"/>
      <c r="C46" s="11"/>
      <c r="D46" s="11"/>
      <c r="E46" s="11"/>
      <c r="F46" s="11"/>
      <c r="G46" s="11"/>
    </row>
    <row r="48" spans="2:7" ht="12">
      <c r="B48" s="4"/>
      <c r="C48" s="4"/>
      <c r="D48" s="4"/>
      <c r="E48" s="4"/>
      <c r="F48" s="4"/>
      <c r="G48" s="4"/>
    </row>
    <row r="49" spans="2:7" ht="12">
      <c r="B49" s="4"/>
      <c r="C49" s="4"/>
      <c r="D49" s="4"/>
      <c r="E49" s="4"/>
      <c r="F49" s="4"/>
      <c r="G49" s="4"/>
    </row>
    <row r="50" spans="2:7" ht="12">
      <c r="B50" s="4"/>
      <c r="C50" s="4"/>
      <c r="D50" s="4"/>
      <c r="E50" s="4"/>
      <c r="F50" s="4"/>
      <c r="G50" s="4"/>
    </row>
    <row r="51" spans="2:7" ht="12">
      <c r="B51" s="4"/>
      <c r="C51" s="4"/>
      <c r="D51" s="4"/>
      <c r="E51" s="4"/>
      <c r="F51" s="4"/>
      <c r="G51" s="4"/>
    </row>
    <row r="52" spans="2:7" ht="12">
      <c r="B52" s="4"/>
      <c r="C52" s="4"/>
      <c r="D52" s="4"/>
      <c r="E52" s="4"/>
      <c r="F52" s="4"/>
      <c r="G52" s="4"/>
    </row>
    <row r="53" spans="2:7" ht="12">
      <c r="B53" s="4"/>
      <c r="C53" s="4"/>
      <c r="D53" s="4"/>
      <c r="E53" s="4"/>
      <c r="F53" s="4"/>
      <c r="G53" s="4"/>
    </row>
    <row r="54" spans="2:7" ht="12">
      <c r="B54" s="4"/>
      <c r="C54" s="4"/>
      <c r="D54" s="4"/>
      <c r="E54" s="4"/>
      <c r="F54" s="4"/>
      <c r="G54" s="4"/>
    </row>
    <row r="55" spans="2:7" ht="12">
      <c r="B55" s="4"/>
      <c r="C55" s="4"/>
      <c r="D55" s="4"/>
      <c r="E55" s="4"/>
      <c r="F55" s="4"/>
      <c r="G55" s="4"/>
    </row>
    <row r="56" spans="2:7" ht="12">
      <c r="B56" s="4"/>
      <c r="C56" s="4"/>
      <c r="D56" s="4"/>
      <c r="E56" s="4"/>
      <c r="F56" s="4"/>
      <c r="G56" s="4"/>
    </row>
    <row r="64" s="5" customFormat="1" ht="26.25" customHeight="1"/>
    <row r="71" spans="2:7" ht="12">
      <c r="B71" s="2"/>
      <c r="C71" s="2"/>
      <c r="D71" s="2"/>
      <c r="E71" s="2"/>
      <c r="F71" s="2"/>
      <c r="G71" s="2"/>
    </row>
    <row r="72" spans="2:7" ht="12">
      <c r="B72" s="2"/>
      <c r="C72" s="2"/>
      <c r="D72" s="2"/>
      <c r="E72" s="2"/>
      <c r="F72" s="2"/>
      <c r="G72" s="2"/>
    </row>
    <row r="73" spans="2:7" ht="12">
      <c r="B73" s="2"/>
      <c r="C73" s="2"/>
      <c r="D73" s="2"/>
      <c r="E73" s="2"/>
      <c r="F73" s="2"/>
      <c r="G73" s="2"/>
    </row>
    <row r="74" spans="2:7" ht="12">
      <c r="B74" s="2"/>
      <c r="C74" s="2"/>
      <c r="D74" s="2"/>
      <c r="E74" s="2"/>
      <c r="F74" s="2"/>
      <c r="G74" s="2"/>
    </row>
    <row r="75" spans="2:7" ht="12">
      <c r="B75" s="2"/>
      <c r="C75" s="2"/>
      <c r="D75" s="2"/>
      <c r="E75" s="2"/>
      <c r="F75" s="2"/>
      <c r="G75" s="2"/>
    </row>
  </sheetData>
  <mergeCells count="2">
    <mergeCell ref="K5:M5"/>
    <mergeCell ref="J15:N15"/>
  </mergeCells>
  <printOptions/>
  <pageMargins left="0.75" right="0.75" top="1" bottom="1" header="0.5" footer="0.5"/>
  <pageSetup horizontalDpi="600" verticalDpi="6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75"/>
  <sheetViews>
    <sheetView zoomScale="90" zoomScaleNormal="90" workbookViewId="0" topLeftCell="A1">
      <selection activeCell="A1" sqref="A1:O23"/>
    </sheetView>
  </sheetViews>
  <sheetFormatPr defaultColWidth="11.421875" defaultRowHeight="12.75"/>
  <cols>
    <col min="1" max="1" width="10.00390625" style="0" customWidth="1"/>
    <col min="2" max="2" width="12.7109375" style="0" customWidth="1"/>
    <col min="3" max="7" width="8.8515625" style="0" customWidth="1"/>
    <col min="8" max="8" width="4.00390625" style="0" customWidth="1"/>
    <col min="9" max="10" width="8.8515625" style="0" customWidth="1"/>
    <col min="11" max="13" width="4.28125" style="0" customWidth="1"/>
    <col min="14" max="15" width="9.7109375" style="0" customWidth="1"/>
    <col min="16" max="16384" width="8.8515625" style="0" customWidth="1"/>
  </cols>
  <sheetData>
    <row r="1" spans="2:7" ht="15">
      <c r="B1" s="10" t="s">
        <v>21</v>
      </c>
      <c r="C1" s="10"/>
      <c r="D1" s="10"/>
      <c r="E1" s="10"/>
      <c r="F1" s="10"/>
      <c r="G1" s="10"/>
    </row>
    <row r="2" spans="1:7" ht="12">
      <c r="A2" s="8" t="s">
        <v>0</v>
      </c>
      <c r="B2" s="9"/>
      <c r="C2" s="9"/>
      <c r="D2" s="1"/>
      <c r="E2" s="1"/>
      <c r="F2" s="1"/>
      <c r="G2" s="1"/>
    </row>
    <row r="3" spans="2:7" ht="12">
      <c r="B3" s="1"/>
      <c r="C3" s="1"/>
      <c r="D3" s="1"/>
      <c r="E3" s="1"/>
      <c r="F3" s="1"/>
      <c r="G3" s="1"/>
    </row>
    <row r="5" spans="2:15" ht="12">
      <c r="B5" s="21" t="s">
        <v>1</v>
      </c>
      <c r="C5" s="11"/>
      <c r="D5" s="11"/>
      <c r="E5" s="11"/>
      <c r="F5" s="11"/>
      <c r="G5" s="11"/>
      <c r="J5" s="19" t="s">
        <v>9</v>
      </c>
      <c r="K5" s="24" t="s">
        <v>17</v>
      </c>
      <c r="L5" s="24"/>
      <c r="M5" s="24"/>
      <c r="N5" s="20" t="s">
        <v>18</v>
      </c>
      <c r="O5" s="20" t="s">
        <v>10</v>
      </c>
    </row>
    <row r="6" spans="1:15" ht="12">
      <c r="A6" s="19" t="s">
        <v>2</v>
      </c>
      <c r="B6" s="19" t="s">
        <v>3</v>
      </c>
      <c r="C6" s="19" t="s">
        <v>4</v>
      </c>
      <c r="D6" s="19" t="s">
        <v>5</v>
      </c>
      <c r="E6" s="19" t="s">
        <v>6</v>
      </c>
      <c r="F6" s="19" t="s">
        <v>7</v>
      </c>
      <c r="G6" s="19" t="s">
        <v>16</v>
      </c>
      <c r="J6" t="s">
        <v>8</v>
      </c>
      <c r="K6" s="13">
        <v>19</v>
      </c>
      <c r="L6" s="1" t="s">
        <v>19</v>
      </c>
      <c r="M6" s="14">
        <v>32</v>
      </c>
      <c r="N6" s="15">
        <f aca="true" t="shared" si="0" ref="N6:N13">M6/K6</f>
        <v>1.6842105263157894</v>
      </c>
      <c r="O6" s="1"/>
    </row>
    <row r="7" spans="1:15" ht="12">
      <c r="A7" s="7">
        <v>1000</v>
      </c>
      <c r="B7" s="3">
        <f aca="true" t="shared" si="1" ref="B7:B23">$A7/O$7*$N$23/12/5280*60</f>
        <v>6.112248278544933</v>
      </c>
      <c r="C7" s="3">
        <f aca="true" t="shared" si="2" ref="C7:C23">$A7/O$8*$N$23/12/5280*60</f>
        <v>8.25153517603566</v>
      </c>
      <c r="D7" s="3">
        <f aca="true" t="shared" si="3" ref="D7:D23">$A7/O$9*$N$23/12/5280*60</f>
        <v>11.246536832522676</v>
      </c>
      <c r="E7" s="3">
        <f aca="true" t="shared" si="4" ref="E7:E23">$A7/O$10*$N$23/12/5280*60</f>
        <v>13.202456281657055</v>
      </c>
      <c r="F7" s="3">
        <f aca="true" t="shared" si="5" ref="F7:F23">$A7/O$11*$N$23/12/5280*60</f>
        <v>15.193302863811688</v>
      </c>
      <c r="G7" s="3">
        <f aca="true" t="shared" si="6" ref="G7:G23">$A7/O$12*$N$23/12/5280*60</f>
        <v>17.22059514998746</v>
      </c>
      <c r="J7" t="s">
        <v>3</v>
      </c>
      <c r="K7" s="13">
        <v>15</v>
      </c>
      <c r="L7" s="1" t="s">
        <v>19</v>
      </c>
      <c r="M7" s="14">
        <v>36</v>
      </c>
      <c r="N7" s="15">
        <f t="shared" si="0"/>
        <v>2.4</v>
      </c>
      <c r="O7" s="15">
        <f aca="true" t="shared" si="7" ref="O7:O12">$N$6*N7*$M$13/$K$13</f>
        <v>11.758851674641146</v>
      </c>
    </row>
    <row r="8" spans="1:15" ht="12">
      <c r="A8" s="7">
        <v>1500</v>
      </c>
      <c r="B8" s="3">
        <f t="shared" si="1"/>
        <v>9.1683724178174</v>
      </c>
      <c r="C8" s="3">
        <f t="shared" si="2"/>
        <v>12.37730276405349</v>
      </c>
      <c r="D8" s="3">
        <f t="shared" si="3"/>
        <v>16.86980524878401</v>
      </c>
      <c r="E8" s="3">
        <f t="shared" si="4"/>
        <v>19.803684422485585</v>
      </c>
      <c r="F8" s="3">
        <f t="shared" si="5"/>
        <v>22.78995429571753</v>
      </c>
      <c r="G8" s="3">
        <f t="shared" si="6"/>
        <v>25.83089272498119</v>
      </c>
      <c r="J8" t="s">
        <v>4</v>
      </c>
      <c r="K8" s="13">
        <v>18</v>
      </c>
      <c r="L8" s="1" t="s">
        <v>19</v>
      </c>
      <c r="M8" s="14">
        <v>32</v>
      </c>
      <c r="N8" s="15">
        <f t="shared" si="0"/>
        <v>1.7777777777777777</v>
      </c>
      <c r="O8" s="15">
        <f t="shared" si="7"/>
        <v>8.710260499734183</v>
      </c>
    </row>
    <row r="9" spans="1:15" ht="12">
      <c r="A9" s="7">
        <v>2000</v>
      </c>
      <c r="B9" s="3">
        <f t="shared" si="1"/>
        <v>12.224496557089866</v>
      </c>
      <c r="C9" s="3">
        <f t="shared" si="2"/>
        <v>16.50307035207132</v>
      </c>
      <c r="D9" s="3">
        <f t="shared" si="3"/>
        <v>22.49307366504535</v>
      </c>
      <c r="E9" s="3">
        <f t="shared" si="4"/>
        <v>26.40491256331411</v>
      </c>
      <c r="F9" s="3">
        <f t="shared" si="5"/>
        <v>30.386605727623376</v>
      </c>
      <c r="G9" s="3">
        <f t="shared" si="6"/>
        <v>34.44119029997492</v>
      </c>
      <c r="J9" t="s">
        <v>5</v>
      </c>
      <c r="K9" s="13">
        <v>23</v>
      </c>
      <c r="L9" s="1" t="s">
        <v>19</v>
      </c>
      <c r="M9" s="14">
        <v>30</v>
      </c>
      <c r="N9" s="15">
        <f t="shared" si="0"/>
        <v>1.3043478260869565</v>
      </c>
      <c r="O9" s="15">
        <f t="shared" si="7"/>
        <v>6.390680257957146</v>
      </c>
    </row>
    <row r="10" spans="1:15" ht="12">
      <c r="A10" s="7">
        <v>2500</v>
      </c>
      <c r="B10" s="3">
        <f t="shared" si="1"/>
        <v>15.280620696362334</v>
      </c>
      <c r="C10" s="3">
        <f t="shared" si="2"/>
        <v>20.62883794008915</v>
      </c>
      <c r="D10" s="3">
        <f t="shared" si="3"/>
        <v>28.11634208130669</v>
      </c>
      <c r="E10" s="3">
        <f t="shared" si="4"/>
        <v>33.00614070414264</v>
      </c>
      <c r="F10" s="3">
        <f t="shared" si="5"/>
        <v>37.983257159529224</v>
      </c>
      <c r="G10" s="3">
        <f t="shared" si="6"/>
        <v>43.05148787496866</v>
      </c>
      <c r="J10" t="s">
        <v>6</v>
      </c>
      <c r="K10" s="13">
        <v>27</v>
      </c>
      <c r="L10" s="1" t="s">
        <v>19</v>
      </c>
      <c r="M10" s="14">
        <v>30</v>
      </c>
      <c r="N10" s="15">
        <f t="shared" si="0"/>
        <v>1.1111111111111112</v>
      </c>
      <c r="O10" s="15">
        <f t="shared" si="7"/>
        <v>5.443912812333864</v>
      </c>
    </row>
    <row r="11" spans="1:15" ht="12">
      <c r="A11" s="7">
        <v>3000</v>
      </c>
      <c r="B11" s="3">
        <f t="shared" si="1"/>
        <v>18.3367448356348</v>
      </c>
      <c r="C11" s="3">
        <f t="shared" si="2"/>
        <v>24.75460552810698</v>
      </c>
      <c r="D11" s="3">
        <f t="shared" si="3"/>
        <v>33.73961049756802</v>
      </c>
      <c r="E11" s="3">
        <f t="shared" si="4"/>
        <v>39.60736884497117</v>
      </c>
      <c r="F11" s="3">
        <f t="shared" si="5"/>
        <v>45.57990859143506</v>
      </c>
      <c r="G11" s="3">
        <f t="shared" si="6"/>
        <v>51.66178544996238</v>
      </c>
      <c r="J11" t="s">
        <v>7</v>
      </c>
      <c r="K11" s="13">
        <v>29</v>
      </c>
      <c r="L11" s="1" t="s">
        <v>19</v>
      </c>
      <c r="M11" s="14">
        <v>28</v>
      </c>
      <c r="N11" s="15">
        <f t="shared" si="0"/>
        <v>0.9655172413793104</v>
      </c>
      <c r="O11" s="15">
        <f t="shared" si="7"/>
        <v>4.730572512786669</v>
      </c>
    </row>
    <row r="12" spans="1:15" ht="12">
      <c r="A12" s="7">
        <v>3500</v>
      </c>
      <c r="B12" s="3">
        <f t="shared" si="1"/>
        <v>21.392868974907266</v>
      </c>
      <c r="C12" s="3">
        <f t="shared" si="2"/>
        <v>28.88037311612481</v>
      </c>
      <c r="D12" s="3">
        <f t="shared" si="3"/>
        <v>39.36287891382936</v>
      </c>
      <c r="E12" s="3">
        <f t="shared" si="4"/>
        <v>46.208596985799694</v>
      </c>
      <c r="F12" s="3">
        <f t="shared" si="5"/>
        <v>53.176560023340905</v>
      </c>
      <c r="G12" s="3">
        <f t="shared" si="6"/>
        <v>60.27208302495612</v>
      </c>
      <c r="J12" t="s">
        <v>16</v>
      </c>
      <c r="K12" s="13">
        <v>27</v>
      </c>
      <c r="L12" s="1" t="s">
        <v>19</v>
      </c>
      <c r="M12" s="14">
        <v>23</v>
      </c>
      <c r="N12" s="15">
        <f t="shared" si="0"/>
        <v>0.8518518518518519</v>
      </c>
      <c r="O12" s="15">
        <f t="shared" si="7"/>
        <v>4.173666489455963</v>
      </c>
    </row>
    <row r="13" spans="1:14" ht="12">
      <c r="A13" s="7">
        <v>4000</v>
      </c>
      <c r="B13" s="3">
        <f t="shared" si="1"/>
        <v>24.448993114179732</v>
      </c>
      <c r="C13" s="3">
        <f t="shared" si="2"/>
        <v>33.00614070414264</v>
      </c>
      <c r="D13" s="3">
        <f t="shared" si="3"/>
        <v>44.9861473300907</v>
      </c>
      <c r="E13" s="3">
        <f t="shared" si="4"/>
        <v>52.80982512662822</v>
      </c>
      <c r="F13" s="3">
        <f t="shared" si="5"/>
        <v>60.77321145524675</v>
      </c>
      <c r="G13" s="3">
        <f t="shared" si="6"/>
        <v>68.88238059994984</v>
      </c>
      <c r="J13" t="s">
        <v>20</v>
      </c>
      <c r="K13" s="16">
        <v>11</v>
      </c>
      <c r="L13" s="1" t="s">
        <v>19</v>
      </c>
      <c r="M13" s="16">
        <v>32</v>
      </c>
      <c r="N13" s="15">
        <f t="shared" si="0"/>
        <v>2.909090909090909</v>
      </c>
    </row>
    <row r="14" spans="1:15" ht="12">
      <c r="A14" s="7">
        <v>4500</v>
      </c>
      <c r="B14" s="3">
        <f t="shared" si="1"/>
        <v>27.505117253452198</v>
      </c>
      <c r="C14" s="3">
        <f t="shared" si="2"/>
        <v>37.13190829216047</v>
      </c>
      <c r="D14" s="3">
        <f t="shared" si="3"/>
        <v>50.609415746352035</v>
      </c>
      <c r="E14" s="3">
        <f t="shared" si="4"/>
        <v>59.411053267456744</v>
      </c>
      <c r="F14" s="3">
        <f t="shared" si="5"/>
        <v>68.3698628871526</v>
      </c>
      <c r="G14" s="3">
        <f t="shared" si="6"/>
        <v>77.49267817494358</v>
      </c>
      <c r="K14" s="13"/>
      <c r="L14" s="1"/>
      <c r="M14" s="14"/>
      <c r="N14" s="15"/>
      <c r="O14" s="15"/>
    </row>
    <row r="15" spans="1:7" ht="12">
      <c r="A15" s="7">
        <v>5000</v>
      </c>
      <c r="B15" s="3">
        <f t="shared" si="1"/>
        <v>30.561241392724668</v>
      </c>
      <c r="C15" s="3">
        <f t="shared" si="2"/>
        <v>41.2576758801783</v>
      </c>
      <c r="D15" s="3">
        <f t="shared" si="3"/>
        <v>56.23268416261338</v>
      </c>
      <c r="E15" s="3">
        <f t="shared" si="4"/>
        <v>66.01228140828528</v>
      </c>
      <c r="F15" s="3">
        <f t="shared" si="5"/>
        <v>75.96651431905845</v>
      </c>
      <c r="G15" s="3">
        <f t="shared" si="6"/>
        <v>86.10297574993731</v>
      </c>
    </row>
    <row r="16" spans="1:15" ht="12">
      <c r="A16" s="7">
        <v>5500</v>
      </c>
      <c r="B16" s="3">
        <f t="shared" si="1"/>
        <v>33.61736553199713</v>
      </c>
      <c r="C16" s="3">
        <f t="shared" si="2"/>
        <v>45.38344346819613</v>
      </c>
      <c r="D16" s="3">
        <f t="shared" si="3"/>
        <v>61.8559525788747</v>
      </c>
      <c r="E16" s="3">
        <f t="shared" si="4"/>
        <v>72.6135095491138</v>
      </c>
      <c r="F16" s="3">
        <f t="shared" si="5"/>
        <v>83.56316575096427</v>
      </c>
      <c r="G16" s="3">
        <f t="shared" si="6"/>
        <v>94.71327332493104</v>
      </c>
      <c r="O16" s="15"/>
    </row>
    <row r="17" spans="1:14" ht="12">
      <c r="A17" s="7">
        <v>6000</v>
      </c>
      <c r="B17" s="3">
        <f t="shared" si="1"/>
        <v>36.6734896712696</v>
      </c>
      <c r="C17" s="3">
        <f t="shared" si="2"/>
        <v>49.50921105621396</v>
      </c>
      <c r="D17" s="3">
        <f t="shared" si="3"/>
        <v>67.47922099513605</v>
      </c>
      <c r="E17" s="3">
        <f t="shared" si="4"/>
        <v>79.21473768994234</v>
      </c>
      <c r="F17" s="3">
        <f t="shared" si="5"/>
        <v>91.15981718287011</v>
      </c>
      <c r="G17" s="3">
        <f t="shared" si="6"/>
        <v>103.32357089992476</v>
      </c>
      <c r="J17" s="25" t="s">
        <v>11</v>
      </c>
      <c r="K17" s="26"/>
      <c r="L17" s="26"/>
      <c r="M17" s="26"/>
      <c r="N17" s="26"/>
    </row>
    <row r="18" spans="1:15" ht="12">
      <c r="A18" s="7">
        <v>6500</v>
      </c>
      <c r="B18" s="3">
        <f t="shared" si="1"/>
        <v>39.72961381054206</v>
      </c>
      <c r="C18" s="3">
        <f t="shared" si="2"/>
        <v>53.63497864423178</v>
      </c>
      <c r="D18" s="3">
        <f t="shared" si="3"/>
        <v>73.10248941139739</v>
      </c>
      <c r="E18" s="3">
        <f t="shared" si="4"/>
        <v>85.81596583077085</v>
      </c>
      <c r="F18" s="3">
        <f t="shared" si="5"/>
        <v>98.75646861477598</v>
      </c>
      <c r="G18" s="3">
        <f t="shared" si="6"/>
        <v>111.9338684749185</v>
      </c>
      <c r="J18" s="4" t="s">
        <v>12</v>
      </c>
      <c r="K18" s="4"/>
      <c r="M18" s="4"/>
      <c r="N18" s="7">
        <v>160</v>
      </c>
      <c r="O18" s="15"/>
    </row>
    <row r="19" spans="1:15" ht="12">
      <c r="A19" s="7">
        <v>7000</v>
      </c>
      <c r="B19" s="3">
        <f t="shared" si="1"/>
        <v>42.78573794981453</v>
      </c>
      <c r="C19" s="3">
        <f t="shared" si="2"/>
        <v>57.76074623224962</v>
      </c>
      <c r="D19" s="3">
        <f t="shared" si="3"/>
        <v>78.72575782765873</v>
      </c>
      <c r="E19" s="3">
        <f t="shared" si="4"/>
        <v>92.41719397159939</v>
      </c>
      <c r="F19" s="3">
        <f t="shared" si="5"/>
        <v>106.35312004668181</v>
      </c>
      <c r="G19" s="3">
        <f t="shared" si="6"/>
        <v>120.54416604991223</v>
      </c>
      <c r="J19" s="4" t="s">
        <v>13</v>
      </c>
      <c r="N19" s="7">
        <v>60</v>
      </c>
      <c r="O19" s="1"/>
    </row>
    <row r="20" spans="1:15" ht="12">
      <c r="A20" s="7">
        <v>7500</v>
      </c>
      <c r="B20" s="3">
        <f t="shared" si="1"/>
        <v>45.841862089086995</v>
      </c>
      <c r="C20" s="3">
        <f t="shared" si="2"/>
        <v>61.886513820267446</v>
      </c>
      <c r="D20" s="3">
        <f t="shared" si="3"/>
        <v>84.34902624392006</v>
      </c>
      <c r="E20" s="3">
        <f t="shared" si="4"/>
        <v>99.01842211242791</v>
      </c>
      <c r="F20" s="3">
        <f t="shared" si="5"/>
        <v>113.94977147858769</v>
      </c>
      <c r="G20" s="3">
        <f t="shared" si="6"/>
        <v>129.154463624906</v>
      </c>
      <c r="J20" t="s">
        <v>22</v>
      </c>
      <c r="N20" s="7">
        <v>17</v>
      </c>
      <c r="O20" s="1"/>
    </row>
    <row r="21" spans="1:7" ht="12">
      <c r="A21" s="7">
        <v>8000</v>
      </c>
      <c r="B21" s="3">
        <f t="shared" si="1"/>
        <v>48.897986228359464</v>
      </c>
      <c r="C21" s="3">
        <f t="shared" si="2"/>
        <v>66.01228140828528</v>
      </c>
      <c r="D21" s="3">
        <f t="shared" si="3"/>
        <v>89.9722946601814</v>
      </c>
      <c r="E21" s="3">
        <f t="shared" si="4"/>
        <v>105.61965025325644</v>
      </c>
      <c r="F21" s="3">
        <f t="shared" si="5"/>
        <v>121.5464229104935</v>
      </c>
      <c r="G21" s="3">
        <f t="shared" si="6"/>
        <v>137.76476119989968</v>
      </c>
    </row>
    <row r="22" spans="1:14" ht="12">
      <c r="A22" s="7">
        <v>8500</v>
      </c>
      <c r="B22" s="3">
        <f t="shared" si="1"/>
        <v>51.954110367631934</v>
      </c>
      <c r="C22" s="3">
        <f t="shared" si="2"/>
        <v>70.1380489963031</v>
      </c>
      <c r="D22" s="3">
        <f t="shared" si="3"/>
        <v>95.59556307644274</v>
      </c>
      <c r="E22" s="3">
        <f t="shared" si="4"/>
        <v>112.22087839408496</v>
      </c>
      <c r="F22" s="3">
        <f t="shared" si="5"/>
        <v>129.14307434239933</v>
      </c>
      <c r="G22" s="3">
        <f t="shared" si="6"/>
        <v>146.37505877489343</v>
      </c>
      <c r="J22" t="s">
        <v>14</v>
      </c>
      <c r="N22" s="6">
        <f>(N20+2*((N18*N19/100/25.4)-0.2))</f>
        <v>24.15905511811024</v>
      </c>
    </row>
    <row r="23" spans="1:14" ht="12">
      <c r="A23" s="7">
        <v>9000</v>
      </c>
      <c r="B23" s="3">
        <f t="shared" si="1"/>
        <v>55.010234506904396</v>
      </c>
      <c r="C23" s="3">
        <f t="shared" si="2"/>
        <v>74.26381658432094</v>
      </c>
      <c r="D23" s="3">
        <f t="shared" si="3"/>
        <v>101.21883149270407</v>
      </c>
      <c r="E23" s="3">
        <f t="shared" si="4"/>
        <v>118.82210653491349</v>
      </c>
      <c r="F23" s="3">
        <f t="shared" si="5"/>
        <v>136.7397257743052</v>
      </c>
      <c r="G23" s="3">
        <f t="shared" si="6"/>
        <v>154.98535634988716</v>
      </c>
      <c r="J23" t="s">
        <v>15</v>
      </c>
      <c r="N23" s="6">
        <f>N22*PI()</f>
        <v>75.89791007672602</v>
      </c>
    </row>
    <row r="24" spans="1:17" ht="12">
      <c r="A24" s="3"/>
      <c r="B24" s="3"/>
      <c r="C24" s="3"/>
      <c r="D24" s="3"/>
      <c r="E24" s="3"/>
      <c r="F24" s="3"/>
      <c r="G24" s="3"/>
      <c r="O24" s="4"/>
      <c r="P24" s="4"/>
      <c r="Q24" s="4"/>
    </row>
    <row r="25" spans="15:17" ht="12">
      <c r="O25" s="4"/>
      <c r="P25" s="4"/>
      <c r="Q25" s="4"/>
    </row>
    <row r="26" spans="15:17" ht="12">
      <c r="O26" s="4"/>
      <c r="P26" s="4"/>
      <c r="Q26" s="4"/>
    </row>
    <row r="38" spans="2:4" ht="12">
      <c r="B38" s="12"/>
      <c r="C38" s="12"/>
      <c r="D38" s="12"/>
    </row>
    <row r="39" spans="1:7" ht="12">
      <c r="A39" s="5"/>
      <c r="C39" s="5"/>
      <c r="D39" s="5"/>
      <c r="F39" s="5"/>
      <c r="G39" s="5"/>
    </row>
    <row r="40" spans="5:7" ht="12">
      <c r="E40" s="11"/>
      <c r="F40" s="11"/>
      <c r="G40" s="11"/>
    </row>
    <row r="41" ht="12">
      <c r="E41" s="18"/>
    </row>
    <row r="42" spans="5:7" ht="12">
      <c r="E42" s="2"/>
      <c r="F42" s="2"/>
      <c r="G42" s="2"/>
    </row>
    <row r="43" spans="5:7" ht="12">
      <c r="E43" s="2"/>
      <c r="F43" s="2"/>
      <c r="G43" s="2"/>
    </row>
    <row r="44" spans="3:7" ht="12">
      <c r="C44" s="2"/>
      <c r="D44" s="2"/>
      <c r="E44" s="2"/>
      <c r="F44" s="2"/>
      <c r="G44" s="2"/>
    </row>
    <row r="45" spans="3:4" ht="12">
      <c r="C45" s="2"/>
      <c r="D45" s="2"/>
    </row>
    <row r="46" spans="2:7" ht="12">
      <c r="B46" s="11"/>
      <c r="C46" s="11"/>
      <c r="D46" s="11"/>
      <c r="E46" s="11"/>
      <c r="F46" s="11"/>
      <c r="G46" s="11"/>
    </row>
    <row r="48" spans="2:7" ht="12">
      <c r="B48" s="4"/>
      <c r="C48" s="4"/>
      <c r="D48" s="4"/>
      <c r="E48" s="4"/>
      <c r="F48" s="4"/>
      <c r="G48" s="4"/>
    </row>
    <row r="49" spans="2:7" ht="12">
      <c r="B49" s="4"/>
      <c r="C49" s="4"/>
      <c r="D49" s="4"/>
      <c r="E49" s="4"/>
      <c r="F49" s="4"/>
      <c r="G49" s="4"/>
    </row>
    <row r="50" spans="2:7" ht="12">
      <c r="B50" s="4"/>
      <c r="C50" s="4"/>
      <c r="D50" s="4"/>
      <c r="E50" s="4"/>
      <c r="F50" s="4"/>
      <c r="G50" s="4"/>
    </row>
    <row r="51" spans="2:7" ht="12">
      <c r="B51" s="4"/>
      <c r="C51" s="4"/>
      <c r="D51" s="4"/>
      <c r="E51" s="4"/>
      <c r="F51" s="4"/>
      <c r="G51" s="4"/>
    </row>
    <row r="52" spans="2:7" ht="12">
      <c r="B52" s="4"/>
      <c r="C52" s="4"/>
      <c r="D52" s="4"/>
      <c r="E52" s="4"/>
      <c r="F52" s="4"/>
      <c r="G52" s="4"/>
    </row>
    <row r="53" spans="2:7" ht="12">
      <c r="B53" s="4"/>
      <c r="C53" s="4"/>
      <c r="D53" s="4"/>
      <c r="E53" s="4"/>
      <c r="F53" s="4"/>
      <c r="G53" s="4"/>
    </row>
    <row r="54" spans="2:7" ht="12">
      <c r="B54" s="4"/>
      <c r="C54" s="4"/>
      <c r="D54" s="4"/>
      <c r="E54" s="4"/>
      <c r="F54" s="4"/>
      <c r="G54" s="4"/>
    </row>
    <row r="55" spans="2:7" ht="12">
      <c r="B55" s="4"/>
      <c r="C55" s="4"/>
      <c r="D55" s="4"/>
      <c r="E55" s="4"/>
      <c r="F55" s="4"/>
      <c r="G55" s="4"/>
    </row>
    <row r="56" spans="2:7" ht="12">
      <c r="B56" s="4"/>
      <c r="C56" s="4"/>
      <c r="D56" s="4"/>
      <c r="E56" s="4"/>
      <c r="F56" s="4"/>
      <c r="G56" s="4"/>
    </row>
    <row r="64" s="5" customFormat="1" ht="26.25" customHeight="1"/>
    <row r="71" spans="2:7" ht="12">
      <c r="B71" s="2"/>
      <c r="C71" s="2"/>
      <c r="D71" s="2"/>
      <c r="E71" s="2"/>
      <c r="F71" s="2"/>
      <c r="G71" s="2"/>
    </row>
    <row r="72" spans="2:7" ht="12">
      <c r="B72" s="2"/>
      <c r="C72" s="2"/>
      <c r="D72" s="2"/>
      <c r="E72" s="2"/>
      <c r="F72" s="2"/>
      <c r="G72" s="2"/>
    </row>
    <row r="73" spans="2:7" ht="12">
      <c r="B73" s="2"/>
      <c r="C73" s="2"/>
      <c r="D73" s="2"/>
      <c r="E73" s="2"/>
      <c r="F73" s="2"/>
      <c r="G73" s="2"/>
    </row>
    <row r="74" spans="2:7" ht="12">
      <c r="B74" s="2"/>
      <c r="C74" s="2"/>
      <c r="D74" s="2"/>
      <c r="E74" s="2"/>
      <c r="F74" s="2"/>
      <c r="G74" s="2"/>
    </row>
    <row r="75" spans="2:7" ht="12">
      <c r="B75" s="2"/>
      <c r="C75" s="2"/>
      <c r="D75" s="2"/>
      <c r="E75" s="2"/>
      <c r="F75" s="2"/>
      <c r="G75" s="2"/>
    </row>
  </sheetData>
  <mergeCells count="2">
    <mergeCell ref="K5:M5"/>
    <mergeCell ref="J17:N17"/>
  </mergeCells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5"/>
  <sheetViews>
    <sheetView zoomScale="90" zoomScaleNormal="90" workbookViewId="0" topLeftCell="A1">
      <selection activeCell="E39" sqref="E39"/>
    </sheetView>
  </sheetViews>
  <sheetFormatPr defaultColWidth="11.421875" defaultRowHeight="12.75"/>
  <cols>
    <col min="1" max="1" width="10.00390625" style="0" customWidth="1"/>
    <col min="2" max="2" width="12.7109375" style="0" customWidth="1"/>
    <col min="3" max="5" width="8.8515625" style="0" customWidth="1"/>
    <col min="6" max="6" width="9.140625" style="0" customWidth="1"/>
    <col min="7" max="7" width="9.140625" style="0" hidden="1" customWidth="1"/>
    <col min="8" max="8" width="4.00390625" style="0" customWidth="1"/>
    <col min="9" max="10" width="8.8515625" style="0" customWidth="1"/>
    <col min="11" max="13" width="4.28125" style="0" customWidth="1"/>
    <col min="14" max="15" width="9.7109375" style="0" customWidth="1"/>
    <col min="16" max="16384" width="8.8515625" style="0" customWidth="1"/>
  </cols>
  <sheetData>
    <row r="1" spans="2:7" ht="15">
      <c r="B1" s="10" t="s">
        <v>24</v>
      </c>
      <c r="C1" s="10"/>
      <c r="D1" s="10"/>
      <c r="E1" s="10"/>
      <c r="F1" s="10"/>
      <c r="G1" s="10"/>
    </row>
    <row r="2" spans="1:7" ht="12">
      <c r="A2" s="8" t="s">
        <v>0</v>
      </c>
      <c r="B2" s="9"/>
      <c r="C2" s="9"/>
      <c r="D2" s="1"/>
      <c r="E2" s="1"/>
      <c r="F2" s="1"/>
      <c r="G2" s="1"/>
    </row>
    <row r="3" spans="2:7" ht="12">
      <c r="B3" s="1"/>
      <c r="C3" s="1"/>
      <c r="D3" s="1"/>
      <c r="E3" s="1"/>
      <c r="F3" s="1"/>
      <c r="G3" s="1"/>
    </row>
    <row r="5" spans="2:15" ht="12">
      <c r="B5" s="21" t="s">
        <v>1</v>
      </c>
      <c r="C5" s="11"/>
      <c r="D5" s="11"/>
      <c r="E5" s="11"/>
      <c r="F5" s="11"/>
      <c r="G5" s="11"/>
      <c r="J5" s="19" t="s">
        <v>9</v>
      </c>
      <c r="K5" s="24" t="s">
        <v>17</v>
      </c>
      <c r="L5" s="24"/>
      <c r="M5" s="24"/>
      <c r="N5" s="20" t="s">
        <v>18</v>
      </c>
      <c r="O5" s="20" t="s">
        <v>10</v>
      </c>
    </row>
    <row r="6" spans="1:15" ht="12">
      <c r="A6" s="19" t="s">
        <v>2</v>
      </c>
      <c r="B6" s="19" t="s">
        <v>3</v>
      </c>
      <c r="C6" s="19" t="s">
        <v>4</v>
      </c>
      <c r="D6" s="19" t="s">
        <v>5</v>
      </c>
      <c r="E6" s="19" t="s">
        <v>6</v>
      </c>
      <c r="F6" s="19" t="s">
        <v>7</v>
      </c>
      <c r="G6" s="19" t="s">
        <v>16</v>
      </c>
      <c r="J6" t="s">
        <v>8</v>
      </c>
      <c r="K6" s="13">
        <v>17</v>
      </c>
      <c r="L6" s="1" t="s">
        <v>19</v>
      </c>
      <c r="M6" s="14">
        <v>21</v>
      </c>
      <c r="N6" s="15">
        <f aca="true" t="shared" si="0" ref="N6:N11">M6/K6</f>
        <v>1.2352941176470589</v>
      </c>
      <c r="O6" s="1"/>
    </row>
    <row r="7" spans="1:15" ht="12">
      <c r="A7" s="7">
        <v>1000</v>
      </c>
      <c r="B7" s="3">
        <f aca="true" t="shared" si="1" ref="B7:B21">$A7/O$7*$N$21/12/5280*60</f>
        <v>6.386399196486715</v>
      </c>
      <c r="C7" s="3">
        <f aca="true" t="shared" si="2" ref="C7:C21">$A7/O$8*$N$21/12/5280*60</f>
        <v>9.196414842940868</v>
      </c>
      <c r="D7" s="3">
        <f aca="true" t="shared" si="3" ref="D7:D21">$A7/O$9*$N$21/12/5280*60</f>
        <v>12.192216647838274</v>
      </c>
      <c r="E7" s="3">
        <f aca="true" t="shared" si="4" ref="E7:E21">$A7/O$10*$N$21/12/5280*60</f>
        <v>14.688718151919442</v>
      </c>
      <c r="F7" s="3">
        <f aca="true" t="shared" si="5" ref="F7:F21">$A7/O$11*$N$21/12/5280*60</f>
        <v>17.030397857297906</v>
      </c>
      <c r="G7" s="3" t="e">
        <f aca="true" t="shared" si="6" ref="G7:G21">$A7/O$12*$N$21/12/5280*60</f>
        <v>#DIV/0!</v>
      </c>
      <c r="J7" t="s">
        <v>3</v>
      </c>
      <c r="K7" s="13">
        <v>14</v>
      </c>
      <c r="L7" s="1" t="s">
        <v>19</v>
      </c>
      <c r="M7" s="14">
        <v>28</v>
      </c>
      <c r="N7" s="15">
        <f t="shared" si="0"/>
        <v>2</v>
      </c>
      <c r="O7" s="15">
        <f>$N$6*N7*$M$12/$K$12</f>
        <v>11.426470588235295</v>
      </c>
    </row>
    <row r="8" spans="1:15" ht="12">
      <c r="A8" s="7">
        <v>1500</v>
      </c>
      <c r="B8" s="3">
        <f t="shared" si="1"/>
        <v>9.579598794730073</v>
      </c>
      <c r="C8" s="3">
        <f t="shared" si="2"/>
        <v>13.794622264411304</v>
      </c>
      <c r="D8" s="3">
        <f t="shared" si="3"/>
        <v>18.288324971757408</v>
      </c>
      <c r="E8" s="3">
        <f t="shared" si="4"/>
        <v>22.033077227879165</v>
      </c>
      <c r="F8" s="3">
        <f t="shared" si="5"/>
        <v>25.54559678594686</v>
      </c>
      <c r="G8" s="3" t="e">
        <f t="shared" si="6"/>
        <v>#DIV/0!</v>
      </c>
      <c r="J8" t="s">
        <v>4</v>
      </c>
      <c r="K8" s="13">
        <v>18</v>
      </c>
      <c r="L8" s="1" t="s">
        <v>19</v>
      </c>
      <c r="M8" s="14">
        <v>25</v>
      </c>
      <c r="N8" s="15">
        <f t="shared" si="0"/>
        <v>1.3888888888888888</v>
      </c>
      <c r="O8" s="15">
        <f>$N$6*N8*$M$12/$K$12</f>
        <v>7.935049019607844</v>
      </c>
    </row>
    <row r="9" spans="1:15" ht="12">
      <c r="A9" s="7">
        <v>2000</v>
      </c>
      <c r="B9" s="3">
        <f t="shared" si="1"/>
        <v>12.77279839297343</v>
      </c>
      <c r="C9" s="3">
        <f t="shared" si="2"/>
        <v>18.392829685881736</v>
      </c>
      <c r="D9" s="3">
        <f t="shared" si="3"/>
        <v>24.384433295676548</v>
      </c>
      <c r="E9" s="3">
        <f t="shared" si="4"/>
        <v>29.377436303838884</v>
      </c>
      <c r="F9" s="3">
        <f t="shared" si="5"/>
        <v>34.06079571459581</v>
      </c>
      <c r="G9" s="3" t="e">
        <f t="shared" si="6"/>
        <v>#DIV/0!</v>
      </c>
      <c r="J9" t="s">
        <v>5</v>
      </c>
      <c r="K9" s="13">
        <v>21</v>
      </c>
      <c r="L9" s="1" t="s">
        <v>19</v>
      </c>
      <c r="M9" s="14">
        <v>22</v>
      </c>
      <c r="N9" s="15">
        <f t="shared" si="0"/>
        <v>1.0476190476190477</v>
      </c>
      <c r="O9" s="15">
        <f>$N$6*N9*$M$12/$K$12</f>
        <v>5.985294117647059</v>
      </c>
    </row>
    <row r="10" spans="1:15" ht="12">
      <c r="A10" s="7">
        <v>2500</v>
      </c>
      <c r="B10" s="3">
        <f t="shared" si="1"/>
        <v>15.965997991216783</v>
      </c>
      <c r="C10" s="3">
        <f t="shared" si="2"/>
        <v>22.991037107352174</v>
      </c>
      <c r="D10" s="3">
        <f t="shared" si="3"/>
        <v>30.480541619595687</v>
      </c>
      <c r="E10" s="3">
        <f t="shared" si="4"/>
        <v>36.72179537979861</v>
      </c>
      <c r="F10" s="3">
        <f t="shared" si="5"/>
        <v>42.57599464324476</v>
      </c>
      <c r="G10" s="3" t="e">
        <f t="shared" si="6"/>
        <v>#DIV/0!</v>
      </c>
      <c r="J10" t="s">
        <v>6</v>
      </c>
      <c r="K10" s="13">
        <v>23</v>
      </c>
      <c r="L10" s="1" t="s">
        <v>19</v>
      </c>
      <c r="M10" s="14">
        <v>20</v>
      </c>
      <c r="N10" s="15">
        <f t="shared" si="0"/>
        <v>0.8695652173913043</v>
      </c>
      <c r="O10" s="15">
        <f>$N$6*N10*$M$12/$K$12</f>
        <v>4.968030690537085</v>
      </c>
    </row>
    <row r="11" spans="1:15" ht="12">
      <c r="A11" s="7">
        <v>3000</v>
      </c>
      <c r="B11" s="3">
        <f t="shared" si="1"/>
        <v>19.159197589460145</v>
      </c>
      <c r="C11" s="3">
        <f t="shared" si="2"/>
        <v>27.589244528822608</v>
      </c>
      <c r="D11" s="3">
        <f t="shared" si="3"/>
        <v>36.576649943514816</v>
      </c>
      <c r="E11" s="3">
        <f t="shared" si="4"/>
        <v>44.06615445575833</v>
      </c>
      <c r="F11" s="3">
        <f t="shared" si="5"/>
        <v>51.09119357189372</v>
      </c>
      <c r="G11" s="3" t="e">
        <f t="shared" si="6"/>
        <v>#DIV/0!</v>
      </c>
      <c r="J11" t="s">
        <v>7</v>
      </c>
      <c r="K11" s="13">
        <v>28</v>
      </c>
      <c r="L11" s="1" t="s">
        <v>19</v>
      </c>
      <c r="M11" s="14">
        <v>21</v>
      </c>
      <c r="N11" s="15">
        <f t="shared" si="0"/>
        <v>0.75</v>
      </c>
      <c r="O11" s="15">
        <f>$N$6*N11*$M$12/$K$12</f>
        <v>4.2849264705882355</v>
      </c>
    </row>
    <row r="12" spans="1:15" ht="12">
      <c r="A12" s="7">
        <v>3500</v>
      </c>
      <c r="B12" s="3">
        <f t="shared" si="1"/>
        <v>22.3523971877035</v>
      </c>
      <c r="C12" s="3">
        <f t="shared" si="2"/>
        <v>32.18745195029304</v>
      </c>
      <c r="D12" s="3">
        <f t="shared" si="3"/>
        <v>42.67275826743395</v>
      </c>
      <c r="E12" s="3">
        <f t="shared" si="4"/>
        <v>51.41051353171805</v>
      </c>
      <c r="F12" s="3">
        <f t="shared" si="5"/>
        <v>59.60639250054267</v>
      </c>
      <c r="G12" s="3" t="e">
        <f t="shared" si="6"/>
        <v>#DIV/0!</v>
      </c>
      <c r="J12" t="s">
        <v>20</v>
      </c>
      <c r="K12" s="16">
        <v>8</v>
      </c>
      <c r="L12" s="1" t="s">
        <v>19</v>
      </c>
      <c r="M12" s="16">
        <v>37</v>
      </c>
      <c r="N12" s="15">
        <f>M12/K12</f>
        <v>4.625</v>
      </c>
      <c r="O12" s="15"/>
    </row>
    <row r="13" spans="1:7" ht="12">
      <c r="A13" s="7">
        <v>4000</v>
      </c>
      <c r="B13" s="3">
        <f t="shared" si="1"/>
        <v>25.54559678594686</v>
      </c>
      <c r="C13" s="3">
        <f t="shared" si="2"/>
        <v>36.78565937176347</v>
      </c>
      <c r="D13" s="3">
        <f t="shared" si="3"/>
        <v>48.768866591353095</v>
      </c>
      <c r="E13" s="3">
        <f t="shared" si="4"/>
        <v>58.75487260767777</v>
      </c>
      <c r="F13" s="3">
        <f t="shared" si="5"/>
        <v>68.12159142919162</v>
      </c>
      <c r="G13" s="3" t="e">
        <f t="shared" si="6"/>
        <v>#DIV/0!</v>
      </c>
    </row>
    <row r="14" spans="1:15" ht="12">
      <c r="A14" s="7">
        <v>4500</v>
      </c>
      <c r="B14" s="3">
        <f t="shared" si="1"/>
        <v>28.738796384190213</v>
      </c>
      <c r="C14" s="3">
        <f t="shared" si="2"/>
        <v>41.383866793233906</v>
      </c>
      <c r="D14" s="3">
        <f t="shared" si="3"/>
        <v>54.86497491527223</v>
      </c>
      <c r="E14" s="3">
        <f t="shared" si="4"/>
        <v>66.09923168363748</v>
      </c>
      <c r="F14" s="3">
        <f t="shared" si="5"/>
        <v>76.63679035784058</v>
      </c>
      <c r="G14" s="3" t="e">
        <f t="shared" si="6"/>
        <v>#DIV/0!</v>
      </c>
      <c r="O14" s="15"/>
    </row>
    <row r="15" spans="1:14" ht="12">
      <c r="A15" s="7">
        <v>5000</v>
      </c>
      <c r="B15" s="3">
        <f t="shared" si="1"/>
        <v>31.931995982433566</v>
      </c>
      <c r="C15" s="3">
        <f t="shared" si="2"/>
        <v>45.98207421470435</v>
      </c>
      <c r="D15" s="3">
        <f t="shared" si="3"/>
        <v>60.961083239191375</v>
      </c>
      <c r="E15" s="3">
        <f t="shared" si="4"/>
        <v>73.44359075959721</v>
      </c>
      <c r="F15" s="3">
        <f t="shared" si="5"/>
        <v>85.15198928648952</v>
      </c>
      <c r="G15" s="3" t="e">
        <f t="shared" si="6"/>
        <v>#DIV/0!</v>
      </c>
      <c r="J15" s="25" t="s">
        <v>11</v>
      </c>
      <c r="K15" s="26"/>
      <c r="L15" s="26"/>
      <c r="M15" s="26"/>
      <c r="N15" s="26"/>
    </row>
    <row r="16" spans="1:15" ht="12">
      <c r="A16" s="7">
        <v>5500</v>
      </c>
      <c r="B16" s="3">
        <f t="shared" si="1"/>
        <v>35.12519558067693</v>
      </c>
      <c r="C16" s="3">
        <f t="shared" si="2"/>
        <v>50.58028163617479</v>
      </c>
      <c r="D16" s="3">
        <f t="shared" si="3"/>
        <v>67.05719156311049</v>
      </c>
      <c r="E16" s="3">
        <f t="shared" si="4"/>
        <v>80.78794983555693</v>
      </c>
      <c r="F16" s="3">
        <f t="shared" si="5"/>
        <v>93.66718821513847</v>
      </c>
      <c r="G16" s="3" t="e">
        <f t="shared" si="6"/>
        <v>#DIV/0!</v>
      </c>
      <c r="J16" s="4" t="s">
        <v>12</v>
      </c>
      <c r="K16" s="4"/>
      <c r="M16" s="4"/>
      <c r="N16" s="7">
        <v>110</v>
      </c>
      <c r="O16" s="15"/>
    </row>
    <row r="17" spans="1:14" ht="12">
      <c r="A17" s="7">
        <v>6000</v>
      </c>
      <c r="B17" s="3">
        <f t="shared" si="1"/>
        <v>38.31839517892029</v>
      </c>
      <c r="C17" s="3">
        <f t="shared" si="2"/>
        <v>55.178489057645216</v>
      </c>
      <c r="D17" s="3">
        <f t="shared" si="3"/>
        <v>73.15329988702963</v>
      </c>
      <c r="E17" s="3">
        <f t="shared" si="4"/>
        <v>88.13230891151666</v>
      </c>
      <c r="F17" s="3">
        <f t="shared" si="5"/>
        <v>102.18238714378744</v>
      </c>
      <c r="G17" s="3" t="e">
        <f t="shared" si="6"/>
        <v>#DIV/0!</v>
      </c>
      <c r="J17" s="4" t="s">
        <v>13</v>
      </c>
      <c r="N17" s="7">
        <v>80</v>
      </c>
    </row>
    <row r="18" spans="1:15" ht="12">
      <c r="A18" s="7">
        <v>6500</v>
      </c>
      <c r="B18" s="3">
        <f t="shared" si="1"/>
        <v>41.51159477716364</v>
      </c>
      <c r="C18" s="3">
        <f t="shared" si="2"/>
        <v>59.77669647911564</v>
      </c>
      <c r="D18" s="3">
        <f t="shared" si="3"/>
        <v>79.24940821094879</v>
      </c>
      <c r="E18" s="3">
        <f t="shared" si="4"/>
        <v>95.47666798747639</v>
      </c>
      <c r="F18" s="3">
        <f t="shared" si="5"/>
        <v>110.69758607243638</v>
      </c>
      <c r="G18" s="3" t="e">
        <f t="shared" si="6"/>
        <v>#DIV/0!</v>
      </c>
      <c r="J18" t="s">
        <v>22</v>
      </c>
      <c r="N18" s="7">
        <v>18</v>
      </c>
      <c r="O18" s="15"/>
    </row>
    <row r="19" spans="1:15" ht="12">
      <c r="A19" s="7">
        <v>7000</v>
      </c>
      <c r="B19" s="3">
        <f t="shared" si="1"/>
        <v>44.704794375407</v>
      </c>
      <c r="C19" s="3">
        <f t="shared" si="2"/>
        <v>64.37490390058608</v>
      </c>
      <c r="D19" s="3">
        <f t="shared" si="3"/>
        <v>85.3455165348679</v>
      </c>
      <c r="E19" s="3">
        <f t="shared" si="4"/>
        <v>102.8210270634361</v>
      </c>
      <c r="F19" s="3">
        <f t="shared" si="5"/>
        <v>119.21278500108534</v>
      </c>
      <c r="G19" s="3" t="e">
        <f t="shared" si="6"/>
        <v>#DIV/0!</v>
      </c>
      <c r="O19" s="1"/>
    </row>
    <row r="20" spans="1:15" ht="12">
      <c r="A20" s="7">
        <v>7500</v>
      </c>
      <c r="B20" s="3">
        <f t="shared" si="1"/>
        <v>47.89799397365036</v>
      </c>
      <c r="C20" s="3">
        <f t="shared" si="2"/>
        <v>68.97311132205652</v>
      </c>
      <c r="D20" s="3">
        <f t="shared" si="3"/>
        <v>91.44162485878705</v>
      </c>
      <c r="E20" s="3">
        <f t="shared" si="4"/>
        <v>110.16538613939582</v>
      </c>
      <c r="F20" s="3">
        <f t="shared" si="5"/>
        <v>127.72798392973426</v>
      </c>
      <c r="G20" s="3" t="e">
        <f t="shared" si="6"/>
        <v>#DIV/0!</v>
      </c>
      <c r="J20" t="s">
        <v>14</v>
      </c>
      <c r="N20" s="6">
        <f>(N18+2*((N16*N17/100/25.4)-0.2))</f>
        <v>24.529133858267716</v>
      </c>
      <c r="O20" s="1"/>
    </row>
    <row r="21" spans="1:14" ht="12">
      <c r="A21" s="7">
        <v>8000</v>
      </c>
      <c r="B21" s="3">
        <f t="shared" si="1"/>
        <v>51.09119357189372</v>
      </c>
      <c r="C21" s="3">
        <f t="shared" si="2"/>
        <v>73.57131874352694</v>
      </c>
      <c r="D21" s="3">
        <f t="shared" si="3"/>
        <v>97.53773318270619</v>
      </c>
      <c r="E21" s="3">
        <f t="shared" si="4"/>
        <v>117.50974521535554</v>
      </c>
      <c r="F21" s="3">
        <f t="shared" si="5"/>
        <v>136.24318285838325</v>
      </c>
      <c r="G21" s="3" t="e">
        <f t="shared" si="6"/>
        <v>#DIV/0!</v>
      </c>
      <c r="J21" t="s">
        <v>15</v>
      </c>
      <c r="N21" s="6">
        <f>N20*PI()</f>
        <v>77.06054672805452</v>
      </c>
    </row>
    <row r="22" spans="1:7" ht="12">
      <c r="A22" s="17"/>
      <c r="B22" s="3"/>
      <c r="C22" s="3"/>
      <c r="D22" s="3"/>
      <c r="E22" s="3"/>
      <c r="F22" s="3"/>
      <c r="G22" s="3"/>
    </row>
    <row r="23" spans="1:7" ht="12">
      <c r="A23" s="17"/>
      <c r="B23" s="3"/>
      <c r="C23" s="3"/>
      <c r="D23" s="3"/>
      <c r="E23" s="3"/>
      <c r="F23" s="3"/>
      <c r="G23" s="3"/>
    </row>
    <row r="24" spans="1:17" ht="12">
      <c r="A24" s="3"/>
      <c r="B24" s="3"/>
      <c r="C24" s="3"/>
      <c r="D24" s="3"/>
      <c r="E24" s="3"/>
      <c r="F24" s="3"/>
      <c r="G24" s="3"/>
      <c r="O24" s="4"/>
      <c r="P24" s="4"/>
      <c r="Q24" s="4"/>
    </row>
    <row r="25" spans="15:17" ht="12">
      <c r="O25" s="4"/>
      <c r="P25" s="4"/>
      <c r="Q25" s="4"/>
    </row>
    <row r="26" spans="15:17" ht="12">
      <c r="O26" s="4"/>
      <c r="P26" s="4"/>
      <c r="Q26" s="4"/>
    </row>
    <row r="38" spans="2:4" ht="12">
      <c r="B38" s="12"/>
      <c r="C38" s="12"/>
      <c r="D38" s="12"/>
    </row>
    <row r="39" spans="1:7" ht="12">
      <c r="A39" s="5"/>
      <c r="C39" s="5"/>
      <c r="D39" s="5"/>
      <c r="F39" s="5"/>
      <c r="G39" s="5"/>
    </row>
    <row r="40" spans="5:7" ht="12">
      <c r="E40" s="11"/>
      <c r="F40" s="11"/>
      <c r="G40" s="11"/>
    </row>
    <row r="41" ht="12">
      <c r="E41" s="18"/>
    </row>
    <row r="42" spans="5:7" ht="12">
      <c r="E42" s="2"/>
      <c r="F42" s="2"/>
      <c r="G42" s="2"/>
    </row>
    <row r="43" spans="5:7" ht="12">
      <c r="E43" s="2"/>
      <c r="F43" s="2"/>
      <c r="G43" s="2"/>
    </row>
    <row r="44" spans="3:7" ht="12">
      <c r="C44" s="2"/>
      <c r="D44" s="2"/>
      <c r="E44" s="2"/>
      <c r="F44" s="2"/>
      <c r="G44" s="2"/>
    </row>
    <row r="45" spans="3:4" ht="12">
      <c r="C45" s="2"/>
      <c r="D45" s="2"/>
    </row>
    <row r="46" spans="2:7" ht="12">
      <c r="B46" s="11"/>
      <c r="C46" s="11"/>
      <c r="D46" s="11"/>
      <c r="E46" s="11"/>
      <c r="F46" s="11"/>
      <c r="G46" s="11"/>
    </row>
    <row r="48" spans="2:7" ht="12">
      <c r="B48" s="4"/>
      <c r="C48" s="4"/>
      <c r="D48" s="4"/>
      <c r="E48" s="4"/>
      <c r="F48" s="4"/>
      <c r="G48" s="4"/>
    </row>
    <row r="49" spans="2:7" ht="12">
      <c r="B49" s="4"/>
      <c r="C49" s="4"/>
      <c r="D49" s="4"/>
      <c r="E49" s="4"/>
      <c r="F49" s="4"/>
      <c r="G49" s="4"/>
    </row>
    <row r="50" spans="2:7" ht="12">
      <c r="B50" s="4"/>
      <c r="C50" s="4"/>
      <c r="D50" s="4"/>
      <c r="E50" s="4"/>
      <c r="F50" s="4"/>
      <c r="G50" s="4"/>
    </row>
    <row r="51" spans="2:7" ht="12">
      <c r="B51" s="4"/>
      <c r="C51" s="4"/>
      <c r="D51" s="4"/>
      <c r="E51" s="4"/>
      <c r="F51" s="4"/>
      <c r="G51" s="4"/>
    </row>
    <row r="52" spans="2:7" ht="12">
      <c r="B52" s="4"/>
      <c r="C52" s="4"/>
      <c r="D52" s="4"/>
      <c r="E52" s="4"/>
      <c r="F52" s="4"/>
      <c r="G52" s="4"/>
    </row>
    <row r="53" spans="2:7" ht="12">
      <c r="B53" s="4"/>
      <c r="C53" s="4"/>
      <c r="D53" s="4"/>
      <c r="E53" s="4"/>
      <c r="F53" s="4"/>
      <c r="G53" s="4"/>
    </row>
    <row r="54" spans="2:7" ht="12">
      <c r="B54" s="4"/>
      <c r="C54" s="4"/>
      <c r="D54" s="4"/>
      <c r="E54" s="4"/>
      <c r="F54" s="4"/>
      <c r="G54" s="4"/>
    </row>
    <row r="55" spans="2:7" ht="12">
      <c r="B55" s="4"/>
      <c r="C55" s="4"/>
      <c r="D55" s="4"/>
      <c r="E55" s="4"/>
      <c r="F55" s="4"/>
      <c r="G55" s="4"/>
    </row>
    <row r="56" spans="2:7" ht="12">
      <c r="B56" s="4"/>
      <c r="C56" s="4"/>
      <c r="D56" s="4"/>
      <c r="E56" s="4"/>
      <c r="F56" s="4"/>
      <c r="G56" s="4"/>
    </row>
    <row r="64" s="5" customFormat="1" ht="26.25" customHeight="1"/>
    <row r="71" spans="2:7" ht="12">
      <c r="B71" s="2"/>
      <c r="C71" s="2"/>
      <c r="D71" s="2"/>
      <c r="E71" s="2"/>
      <c r="F71" s="2"/>
      <c r="G71" s="2"/>
    </row>
    <row r="72" spans="2:7" ht="12">
      <c r="B72" s="2"/>
      <c r="C72" s="2"/>
      <c r="D72" s="2"/>
      <c r="E72" s="2"/>
      <c r="F72" s="2"/>
      <c r="G72" s="2"/>
    </row>
    <row r="73" spans="2:7" ht="12">
      <c r="B73" s="2"/>
      <c r="C73" s="2"/>
      <c r="D73" s="2"/>
      <c r="E73" s="2"/>
      <c r="F73" s="2"/>
      <c r="G73" s="2"/>
    </row>
    <row r="74" spans="2:7" ht="12">
      <c r="B74" s="2"/>
      <c r="C74" s="2"/>
      <c r="D74" s="2"/>
      <c r="E74" s="2"/>
      <c r="F74" s="2"/>
      <c r="G74" s="2"/>
    </row>
    <row r="75" spans="2:7" ht="12">
      <c r="B75" s="2"/>
      <c r="C75" s="2"/>
      <c r="D75" s="2"/>
      <c r="E75" s="2"/>
      <c r="F75" s="2"/>
      <c r="G75" s="2"/>
    </row>
  </sheetData>
  <mergeCells count="2">
    <mergeCell ref="K5:M5"/>
    <mergeCell ref="J15:N15"/>
  </mergeCells>
  <printOptions/>
  <pageMargins left="0.75" right="0.75" top="1" bottom="1" header="0.5" footer="0.5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Q75"/>
  <sheetViews>
    <sheetView zoomScale="90" zoomScaleNormal="90" workbookViewId="0" topLeftCell="A1">
      <selection activeCell="J15" sqref="J15:N21"/>
    </sheetView>
  </sheetViews>
  <sheetFormatPr defaultColWidth="11.421875" defaultRowHeight="12.75"/>
  <cols>
    <col min="1" max="1" width="10.00390625" style="0" customWidth="1"/>
    <col min="2" max="2" width="12.7109375" style="0" customWidth="1"/>
    <col min="3" max="6" width="8.8515625" style="0" customWidth="1"/>
    <col min="7" max="7" width="9.140625" style="0" hidden="1" customWidth="1"/>
    <col min="8" max="8" width="4.00390625" style="0" customWidth="1"/>
    <col min="9" max="10" width="8.8515625" style="0" customWidth="1"/>
    <col min="11" max="13" width="4.28125" style="0" customWidth="1"/>
    <col min="14" max="15" width="9.7109375" style="0" customWidth="1"/>
    <col min="16" max="16384" width="8.8515625" style="0" customWidth="1"/>
  </cols>
  <sheetData>
    <row r="1" spans="2:7" ht="15">
      <c r="B1" s="10" t="s">
        <v>26</v>
      </c>
      <c r="C1" s="10"/>
      <c r="D1" s="10"/>
      <c r="E1" s="10"/>
      <c r="F1" s="10"/>
      <c r="G1" s="10"/>
    </row>
    <row r="2" spans="1:7" ht="12">
      <c r="A2" s="8" t="s">
        <v>0</v>
      </c>
      <c r="B2" s="9"/>
      <c r="C2" s="9"/>
      <c r="D2" s="1"/>
      <c r="E2" s="1"/>
      <c r="F2" s="1"/>
      <c r="G2" s="1"/>
    </row>
    <row r="3" spans="2:7" ht="12">
      <c r="B3" s="1"/>
      <c r="C3" s="1"/>
      <c r="D3" s="1"/>
      <c r="E3" s="1"/>
      <c r="F3" s="1"/>
      <c r="G3" s="1"/>
    </row>
    <row r="5" spans="2:15" ht="12">
      <c r="B5" s="21" t="s">
        <v>1</v>
      </c>
      <c r="C5" s="11"/>
      <c r="D5" s="11"/>
      <c r="E5" s="11"/>
      <c r="F5" s="11"/>
      <c r="G5" s="11"/>
      <c r="J5" s="19" t="s">
        <v>9</v>
      </c>
      <c r="K5" s="24" t="s">
        <v>17</v>
      </c>
      <c r="L5" s="24"/>
      <c r="M5" s="24"/>
      <c r="N5" s="20" t="s">
        <v>18</v>
      </c>
      <c r="O5" s="20" t="s">
        <v>10</v>
      </c>
    </row>
    <row r="6" spans="1:15" ht="12">
      <c r="A6" s="19" t="s">
        <v>2</v>
      </c>
      <c r="B6" s="19" t="s">
        <v>3</v>
      </c>
      <c r="C6" s="19" t="s">
        <v>4</v>
      </c>
      <c r="D6" s="19" t="s">
        <v>5</v>
      </c>
      <c r="E6" s="19" t="s">
        <v>6</v>
      </c>
      <c r="F6" s="19" t="s">
        <v>7</v>
      </c>
      <c r="G6" s="19" t="s">
        <v>16</v>
      </c>
      <c r="J6" t="s">
        <v>8</v>
      </c>
      <c r="K6" s="13">
        <v>17</v>
      </c>
      <c r="L6" s="1" t="s">
        <v>19</v>
      </c>
      <c r="M6" s="14">
        <v>21</v>
      </c>
      <c r="N6" s="15">
        <f aca="true" t="shared" si="0" ref="N6:N12">M6/K6</f>
        <v>1.2352941176470589</v>
      </c>
      <c r="O6" s="1"/>
    </row>
    <row r="7" spans="1:15" ht="12">
      <c r="A7" s="7">
        <v>1000</v>
      </c>
      <c r="B7" s="3">
        <f aca="true" t="shared" si="1" ref="B7:B21">$A7/O$7*$N$21/12/5280*60</f>
        <v>5.588099296925875</v>
      </c>
      <c r="C7" s="3">
        <f aca="true" t="shared" si="2" ref="C7:C21">$A7/O$8*$N$21/12/5280*60</f>
        <v>8.046862987573263</v>
      </c>
      <c r="D7" s="3">
        <f aca="true" t="shared" si="3" ref="D7:D21">$A7/O$9*$N$21/12/5280*60</f>
        <v>10.668189566858487</v>
      </c>
      <c r="E7" s="3">
        <f aca="true" t="shared" si="4" ref="E7:E21">$A7/O$10*$N$21/12/5280*60</f>
        <v>12.852628382929513</v>
      </c>
      <c r="F7" s="3">
        <f aca="true" t="shared" si="5" ref="F7:F21">$A7/O$11*$N$21/12/5280*60</f>
        <v>14.901598125135667</v>
      </c>
      <c r="G7" s="3" t="e">
        <f aca="true" t="shared" si="6" ref="G7:G21">$A7/O$12*$N$21/12/5280*60</f>
        <v>#DIV/0!</v>
      </c>
      <c r="J7" t="s">
        <v>3</v>
      </c>
      <c r="K7" s="13">
        <v>14</v>
      </c>
      <c r="L7" s="1" t="s">
        <v>19</v>
      </c>
      <c r="M7" s="14">
        <v>28</v>
      </c>
      <c r="N7" s="15">
        <f t="shared" si="0"/>
        <v>2</v>
      </c>
      <c r="O7" s="15">
        <f>$N$6*N7*$M$12/$K$12</f>
        <v>13.058823529411766</v>
      </c>
    </row>
    <row r="8" spans="1:15" ht="12">
      <c r="A8" s="7">
        <v>1500</v>
      </c>
      <c r="B8" s="3">
        <f t="shared" si="1"/>
        <v>8.382148945388812</v>
      </c>
      <c r="C8" s="3">
        <f t="shared" si="2"/>
        <v>12.070294481359891</v>
      </c>
      <c r="D8" s="3">
        <f t="shared" si="3"/>
        <v>16.00228435028773</v>
      </c>
      <c r="E8" s="3">
        <f t="shared" si="4"/>
        <v>19.278942574394268</v>
      </c>
      <c r="F8" s="3">
        <f t="shared" si="5"/>
        <v>22.3523971877035</v>
      </c>
      <c r="G8" s="3" t="e">
        <f t="shared" si="6"/>
        <v>#DIV/0!</v>
      </c>
      <c r="J8" t="s">
        <v>4</v>
      </c>
      <c r="K8" s="13">
        <v>18</v>
      </c>
      <c r="L8" s="1" t="s">
        <v>19</v>
      </c>
      <c r="M8" s="14">
        <v>25</v>
      </c>
      <c r="N8" s="15">
        <f t="shared" si="0"/>
        <v>1.3888888888888888</v>
      </c>
      <c r="O8" s="15">
        <f>$N$6*N8*$M$12/$K$12</f>
        <v>9.068627450980392</v>
      </c>
    </row>
    <row r="9" spans="1:15" ht="12">
      <c r="A9" s="7">
        <v>2000</v>
      </c>
      <c r="B9" s="3">
        <f t="shared" si="1"/>
        <v>11.17619859385175</v>
      </c>
      <c r="C9" s="3">
        <f t="shared" si="2"/>
        <v>16.093725975146526</v>
      </c>
      <c r="D9" s="3">
        <f t="shared" si="3"/>
        <v>21.336379133716974</v>
      </c>
      <c r="E9" s="3">
        <f t="shared" si="4"/>
        <v>25.705256765859026</v>
      </c>
      <c r="F9" s="3">
        <f t="shared" si="5"/>
        <v>29.803196250271334</v>
      </c>
      <c r="G9" s="3" t="e">
        <f t="shared" si="6"/>
        <v>#DIV/0!</v>
      </c>
      <c r="J9" t="s">
        <v>5</v>
      </c>
      <c r="K9" s="13">
        <v>21</v>
      </c>
      <c r="L9" s="1" t="s">
        <v>19</v>
      </c>
      <c r="M9" s="14">
        <v>22</v>
      </c>
      <c r="N9" s="15">
        <f t="shared" si="0"/>
        <v>1.0476190476190477</v>
      </c>
      <c r="O9" s="15">
        <f>$N$6*N9*$M$12/$K$12</f>
        <v>6.840336134453781</v>
      </c>
    </row>
    <row r="10" spans="1:15" ht="12">
      <c r="A10" s="7">
        <v>2500</v>
      </c>
      <c r="B10" s="3">
        <f t="shared" si="1"/>
        <v>13.970248242314687</v>
      </c>
      <c r="C10" s="3">
        <f t="shared" si="2"/>
        <v>20.11715746893315</v>
      </c>
      <c r="D10" s="3">
        <f t="shared" si="3"/>
        <v>26.670473917146225</v>
      </c>
      <c r="E10" s="3">
        <f t="shared" si="4"/>
        <v>32.13157095732378</v>
      </c>
      <c r="F10" s="3">
        <f t="shared" si="5"/>
        <v>37.253995312839166</v>
      </c>
      <c r="G10" s="3" t="e">
        <f t="shared" si="6"/>
        <v>#DIV/0!</v>
      </c>
      <c r="J10" t="s">
        <v>6</v>
      </c>
      <c r="K10" s="13">
        <v>23</v>
      </c>
      <c r="L10" s="1" t="s">
        <v>19</v>
      </c>
      <c r="M10" s="14">
        <v>20</v>
      </c>
      <c r="N10" s="15">
        <f t="shared" si="0"/>
        <v>0.8695652173913043</v>
      </c>
      <c r="O10" s="15">
        <f>$N$6*N10*$M$12/$K$12</f>
        <v>5.677749360613811</v>
      </c>
    </row>
    <row r="11" spans="1:15" ht="12">
      <c r="A11" s="7">
        <v>3000</v>
      </c>
      <c r="B11" s="3">
        <f t="shared" si="1"/>
        <v>16.764297890777623</v>
      </c>
      <c r="C11" s="3">
        <f t="shared" si="2"/>
        <v>24.140588962719782</v>
      </c>
      <c r="D11" s="3">
        <f t="shared" si="3"/>
        <v>32.00456870057546</v>
      </c>
      <c r="E11" s="3">
        <f t="shared" si="4"/>
        <v>38.557885148788536</v>
      </c>
      <c r="F11" s="3">
        <f t="shared" si="5"/>
        <v>44.704794375407</v>
      </c>
      <c r="G11" s="3" t="e">
        <f t="shared" si="6"/>
        <v>#DIV/0!</v>
      </c>
      <c r="J11" t="s">
        <v>7</v>
      </c>
      <c r="K11" s="13">
        <v>28</v>
      </c>
      <c r="L11" s="1" t="s">
        <v>19</v>
      </c>
      <c r="M11" s="14">
        <v>21</v>
      </c>
      <c r="N11" s="15">
        <f t="shared" si="0"/>
        <v>0.75</v>
      </c>
      <c r="O11" s="15">
        <f>$N$6*N11*$M$12/$K$12</f>
        <v>4.897058823529412</v>
      </c>
    </row>
    <row r="12" spans="1:15" ht="12">
      <c r="A12" s="7">
        <v>3500</v>
      </c>
      <c r="B12" s="3">
        <f t="shared" si="1"/>
        <v>19.55834753924056</v>
      </c>
      <c r="C12" s="3">
        <f t="shared" si="2"/>
        <v>28.16402045650641</v>
      </c>
      <c r="D12" s="3">
        <f t="shared" si="3"/>
        <v>37.33866348400471</v>
      </c>
      <c r="E12" s="3">
        <f t="shared" si="4"/>
        <v>44.98419934025329</v>
      </c>
      <c r="F12" s="3">
        <f t="shared" si="5"/>
        <v>52.15559343797482</v>
      </c>
      <c r="G12" s="3" t="e">
        <f t="shared" si="6"/>
        <v>#DIV/0!</v>
      </c>
      <c r="J12" t="s">
        <v>20</v>
      </c>
      <c r="K12" s="16">
        <v>7</v>
      </c>
      <c r="L12" s="1" t="s">
        <v>19</v>
      </c>
      <c r="M12" s="16">
        <v>37</v>
      </c>
      <c r="N12" s="15">
        <f t="shared" si="0"/>
        <v>5.285714285714286</v>
      </c>
      <c r="O12" s="15"/>
    </row>
    <row r="13" spans="1:7" ht="12">
      <c r="A13" s="7">
        <v>4000</v>
      </c>
      <c r="B13" s="3">
        <f t="shared" si="1"/>
        <v>22.3523971877035</v>
      </c>
      <c r="C13" s="3">
        <f t="shared" si="2"/>
        <v>32.18745195029305</v>
      </c>
      <c r="D13" s="3">
        <f t="shared" si="3"/>
        <v>42.67275826743395</v>
      </c>
      <c r="E13" s="3">
        <f t="shared" si="4"/>
        <v>51.41051353171805</v>
      </c>
      <c r="F13" s="3">
        <f t="shared" si="5"/>
        <v>59.60639250054267</v>
      </c>
      <c r="G13" s="3" t="e">
        <f t="shared" si="6"/>
        <v>#DIV/0!</v>
      </c>
    </row>
    <row r="14" spans="1:15" ht="12">
      <c r="A14" s="7">
        <v>4500</v>
      </c>
      <c r="B14" s="3">
        <f t="shared" si="1"/>
        <v>25.146446836166433</v>
      </c>
      <c r="C14" s="3">
        <f t="shared" si="2"/>
        <v>36.21088344407967</v>
      </c>
      <c r="D14" s="3">
        <f t="shared" si="3"/>
        <v>48.0068530508632</v>
      </c>
      <c r="E14" s="3">
        <f t="shared" si="4"/>
        <v>57.8368277231828</v>
      </c>
      <c r="F14" s="3">
        <f t="shared" si="5"/>
        <v>67.05719156311049</v>
      </c>
      <c r="G14" s="3" t="e">
        <f t="shared" si="6"/>
        <v>#DIV/0!</v>
      </c>
      <c r="K14" s="1"/>
      <c r="L14" s="1"/>
      <c r="M14" s="1"/>
      <c r="N14" s="1"/>
      <c r="O14" s="15"/>
    </row>
    <row r="15" spans="1:14" ht="12">
      <c r="A15" s="7">
        <v>5000</v>
      </c>
      <c r="B15" s="3">
        <f t="shared" si="1"/>
        <v>27.940496484629374</v>
      </c>
      <c r="C15" s="3">
        <f t="shared" si="2"/>
        <v>40.2343149378663</v>
      </c>
      <c r="D15" s="3">
        <f t="shared" si="3"/>
        <v>53.34094783429245</v>
      </c>
      <c r="E15" s="3">
        <f t="shared" si="4"/>
        <v>64.26314191464756</v>
      </c>
      <c r="F15" s="3">
        <f t="shared" si="5"/>
        <v>74.50799062567833</v>
      </c>
      <c r="G15" s="3" t="e">
        <f t="shared" si="6"/>
        <v>#DIV/0!</v>
      </c>
      <c r="J15" s="25" t="s">
        <v>11</v>
      </c>
      <c r="K15" s="27"/>
      <c r="L15" s="27"/>
      <c r="M15" s="27"/>
      <c r="N15" s="27"/>
    </row>
    <row r="16" spans="1:15" ht="12">
      <c r="A16" s="7">
        <v>5500</v>
      </c>
      <c r="B16" s="3">
        <f t="shared" si="1"/>
        <v>30.73454613309231</v>
      </c>
      <c r="C16" s="3">
        <f t="shared" si="2"/>
        <v>44.257746431652926</v>
      </c>
      <c r="D16" s="3">
        <f t="shared" si="3"/>
        <v>58.675042617721694</v>
      </c>
      <c r="E16" s="3">
        <f t="shared" si="4"/>
        <v>70.6894561061123</v>
      </c>
      <c r="F16" s="3">
        <f t="shared" si="5"/>
        <v>81.95878968824617</v>
      </c>
      <c r="G16" s="3" t="e">
        <f t="shared" si="6"/>
        <v>#DIV/0!</v>
      </c>
      <c r="J16" s="4" t="s">
        <v>12</v>
      </c>
      <c r="K16" s="4"/>
      <c r="M16" s="4"/>
      <c r="N16" s="7">
        <v>110</v>
      </c>
      <c r="O16" s="15"/>
    </row>
    <row r="17" spans="1:14" ht="12">
      <c r="A17" s="7">
        <v>6000</v>
      </c>
      <c r="B17" s="3">
        <f t="shared" si="1"/>
        <v>33.528595781555246</v>
      </c>
      <c r="C17" s="3">
        <f t="shared" si="2"/>
        <v>48.281177925439565</v>
      </c>
      <c r="D17" s="3">
        <f t="shared" si="3"/>
        <v>64.00913740115092</v>
      </c>
      <c r="E17" s="3">
        <f t="shared" si="4"/>
        <v>77.11577029757707</v>
      </c>
      <c r="F17" s="3">
        <f t="shared" si="5"/>
        <v>89.409588750814</v>
      </c>
      <c r="G17" s="3" t="e">
        <f t="shared" si="6"/>
        <v>#DIV/0!</v>
      </c>
      <c r="J17" s="4" t="s">
        <v>13</v>
      </c>
      <c r="N17" s="7">
        <v>80</v>
      </c>
    </row>
    <row r="18" spans="1:15" ht="12">
      <c r="A18" s="7">
        <v>6500</v>
      </c>
      <c r="B18" s="3">
        <f t="shared" si="1"/>
        <v>36.322645430018184</v>
      </c>
      <c r="C18" s="3">
        <f t="shared" si="2"/>
        <v>52.304609419226196</v>
      </c>
      <c r="D18" s="3">
        <f t="shared" si="3"/>
        <v>69.34323218458017</v>
      </c>
      <c r="E18" s="3">
        <f t="shared" si="4"/>
        <v>83.54208448904183</v>
      </c>
      <c r="F18" s="3">
        <f t="shared" si="5"/>
        <v>96.86038781338185</v>
      </c>
      <c r="G18" s="3" t="e">
        <f t="shared" si="6"/>
        <v>#DIV/0!</v>
      </c>
      <c r="J18" t="s">
        <v>22</v>
      </c>
      <c r="N18" s="7">
        <v>18</v>
      </c>
      <c r="O18" s="15"/>
    </row>
    <row r="19" spans="1:15" ht="12">
      <c r="A19" s="7">
        <v>7000</v>
      </c>
      <c r="B19" s="3">
        <f t="shared" si="1"/>
        <v>39.11669507848112</v>
      </c>
      <c r="C19" s="3">
        <f t="shared" si="2"/>
        <v>56.32804091301282</v>
      </c>
      <c r="D19" s="3">
        <f t="shared" si="3"/>
        <v>74.67732696800942</v>
      </c>
      <c r="E19" s="3">
        <f t="shared" si="4"/>
        <v>89.96839868050658</v>
      </c>
      <c r="F19" s="3">
        <f t="shared" si="5"/>
        <v>104.31118687594964</v>
      </c>
      <c r="G19" s="3" t="e">
        <f t="shared" si="6"/>
        <v>#DIV/0!</v>
      </c>
      <c r="O19" s="1"/>
    </row>
    <row r="20" spans="1:15" ht="12">
      <c r="A20" s="7">
        <v>7500</v>
      </c>
      <c r="B20" s="3">
        <f t="shared" si="1"/>
        <v>41.91074472694407</v>
      </c>
      <c r="C20" s="3">
        <f t="shared" si="2"/>
        <v>60.35147240679946</v>
      </c>
      <c r="D20" s="3">
        <f t="shared" si="3"/>
        <v>80.01142175143866</v>
      </c>
      <c r="E20" s="3">
        <f t="shared" si="4"/>
        <v>96.39471287197134</v>
      </c>
      <c r="F20" s="3">
        <f t="shared" si="5"/>
        <v>111.7619859385175</v>
      </c>
      <c r="G20" s="3" t="e">
        <f t="shared" si="6"/>
        <v>#DIV/0!</v>
      </c>
      <c r="J20" t="s">
        <v>14</v>
      </c>
      <c r="N20" s="6">
        <f>(N18+2*((N16*N17/100/25.4)-0.2))</f>
        <v>24.529133858267716</v>
      </c>
      <c r="O20" s="1"/>
    </row>
    <row r="21" spans="1:14" ht="12">
      <c r="A21" s="7">
        <v>8000</v>
      </c>
      <c r="B21" s="3">
        <f t="shared" si="1"/>
        <v>44.704794375407</v>
      </c>
      <c r="C21" s="3">
        <f t="shared" si="2"/>
        <v>64.3749039005861</v>
      </c>
      <c r="D21" s="3">
        <f t="shared" si="3"/>
        <v>85.3455165348679</v>
      </c>
      <c r="E21" s="3">
        <f t="shared" si="4"/>
        <v>102.8210270634361</v>
      </c>
      <c r="F21" s="3">
        <f t="shared" si="5"/>
        <v>119.21278500108534</v>
      </c>
      <c r="G21" s="3" t="e">
        <f t="shared" si="6"/>
        <v>#DIV/0!</v>
      </c>
      <c r="J21" t="s">
        <v>15</v>
      </c>
      <c r="N21" s="6">
        <f>N20*PI()</f>
        <v>77.06054672805452</v>
      </c>
    </row>
    <row r="22" spans="1:7" ht="12">
      <c r="A22" s="17"/>
      <c r="B22" s="3"/>
      <c r="C22" s="3"/>
      <c r="D22" s="3"/>
      <c r="E22" s="3"/>
      <c r="F22" s="3"/>
      <c r="G22" s="3"/>
    </row>
    <row r="23" spans="1:7" ht="12">
      <c r="A23" s="17"/>
      <c r="B23" s="3"/>
      <c r="C23" s="3"/>
      <c r="D23" s="3"/>
      <c r="E23" s="3"/>
      <c r="F23" s="3"/>
      <c r="G23" s="3"/>
    </row>
    <row r="24" spans="1:17" ht="12">
      <c r="A24" s="3"/>
      <c r="B24" s="3"/>
      <c r="C24" s="3"/>
      <c r="D24" s="3"/>
      <c r="E24" s="3"/>
      <c r="F24" s="3"/>
      <c r="G24" s="3"/>
      <c r="O24" s="4"/>
      <c r="P24" s="4"/>
      <c r="Q24" s="4"/>
    </row>
    <row r="25" spans="15:17" ht="12">
      <c r="O25" s="4"/>
      <c r="P25" s="4"/>
      <c r="Q25" s="4"/>
    </row>
    <row r="26" spans="15:17" ht="12">
      <c r="O26" s="4"/>
      <c r="P26" s="4"/>
      <c r="Q26" s="4"/>
    </row>
    <row r="38" spans="2:4" ht="12">
      <c r="B38" s="12"/>
      <c r="C38" s="12"/>
      <c r="D38" s="12"/>
    </row>
    <row r="39" spans="1:7" ht="12">
      <c r="A39" s="5"/>
      <c r="C39" s="5"/>
      <c r="D39" s="5"/>
      <c r="F39" s="5"/>
      <c r="G39" s="5"/>
    </row>
    <row r="40" spans="5:7" ht="12">
      <c r="E40" s="11"/>
      <c r="F40" s="11"/>
      <c r="G40" s="11"/>
    </row>
    <row r="41" ht="12">
      <c r="E41" s="18"/>
    </row>
    <row r="42" spans="5:7" ht="12">
      <c r="E42" s="2"/>
      <c r="F42" s="2"/>
      <c r="G42" s="2"/>
    </row>
    <row r="43" spans="5:7" ht="12">
      <c r="E43" s="2"/>
      <c r="F43" s="2"/>
      <c r="G43" s="2"/>
    </row>
    <row r="44" spans="3:7" ht="12">
      <c r="C44" s="2"/>
      <c r="D44" s="2"/>
      <c r="E44" s="2"/>
      <c r="F44" s="2"/>
      <c r="G44" s="2"/>
    </row>
    <row r="45" spans="3:4" ht="12">
      <c r="C45" s="2"/>
      <c r="D45" s="2"/>
    </row>
    <row r="46" spans="2:7" ht="12">
      <c r="B46" s="11"/>
      <c r="C46" s="11"/>
      <c r="D46" s="11"/>
      <c r="E46" s="11"/>
      <c r="F46" s="11"/>
      <c r="G46" s="11"/>
    </row>
    <row r="48" spans="2:7" ht="12">
      <c r="B48" s="4"/>
      <c r="C48" s="4"/>
      <c r="D48" s="4"/>
      <c r="E48" s="4"/>
      <c r="F48" s="4"/>
      <c r="G48" s="4"/>
    </row>
    <row r="49" spans="2:7" ht="12">
      <c r="B49" s="4"/>
      <c r="C49" s="4"/>
      <c r="D49" s="4"/>
      <c r="E49" s="4"/>
      <c r="F49" s="4"/>
      <c r="G49" s="4"/>
    </row>
    <row r="50" spans="2:7" ht="12">
      <c r="B50" s="4"/>
      <c r="C50" s="4"/>
      <c r="D50" s="4"/>
      <c r="E50" s="4"/>
      <c r="F50" s="4"/>
      <c r="G50" s="4"/>
    </row>
    <row r="51" spans="2:7" ht="12">
      <c r="B51" s="4"/>
      <c r="C51" s="4"/>
      <c r="D51" s="4"/>
      <c r="E51" s="4"/>
      <c r="F51" s="4"/>
      <c r="G51" s="4"/>
    </row>
    <row r="52" spans="2:7" ht="12">
      <c r="B52" s="4"/>
      <c r="C52" s="4"/>
      <c r="D52" s="4"/>
      <c r="E52" s="4"/>
      <c r="F52" s="4"/>
      <c r="G52" s="4"/>
    </row>
    <row r="53" spans="2:7" ht="12">
      <c r="B53" s="4"/>
      <c r="C53" s="4"/>
      <c r="D53" s="4"/>
      <c r="E53" s="4"/>
      <c r="F53" s="4"/>
      <c r="G53" s="4"/>
    </row>
    <row r="54" spans="2:7" ht="12">
      <c r="B54" s="4"/>
      <c r="C54" s="4"/>
      <c r="D54" s="4"/>
      <c r="E54" s="4"/>
      <c r="F54" s="4"/>
      <c r="G54" s="4"/>
    </row>
    <row r="55" spans="2:7" ht="12">
      <c r="B55" s="4"/>
      <c r="C55" s="4"/>
      <c r="D55" s="4"/>
      <c r="E55" s="4"/>
      <c r="F55" s="4"/>
      <c r="G55" s="4"/>
    </row>
    <row r="56" spans="2:7" ht="12">
      <c r="B56" s="4"/>
      <c r="C56" s="4"/>
      <c r="D56" s="4"/>
      <c r="E56" s="4"/>
      <c r="F56" s="4"/>
      <c r="G56" s="4"/>
    </row>
    <row r="64" s="5" customFormat="1" ht="26.25" customHeight="1"/>
    <row r="71" spans="2:7" ht="12">
      <c r="B71" s="2"/>
      <c r="C71" s="2"/>
      <c r="D71" s="2"/>
      <c r="E71" s="2"/>
      <c r="F71" s="2"/>
      <c r="G71" s="2"/>
    </row>
    <row r="72" spans="2:7" ht="12">
      <c r="B72" s="2"/>
      <c r="C72" s="2"/>
      <c r="D72" s="2"/>
      <c r="E72" s="2"/>
      <c r="F72" s="2"/>
      <c r="G72" s="2"/>
    </row>
    <row r="73" spans="2:7" ht="12">
      <c r="B73" s="2"/>
      <c r="C73" s="2"/>
      <c r="D73" s="2"/>
      <c r="E73" s="2"/>
      <c r="F73" s="2"/>
      <c r="G73" s="2"/>
    </row>
    <row r="74" spans="2:7" ht="12">
      <c r="B74" s="2"/>
      <c r="C74" s="2"/>
      <c r="D74" s="2"/>
      <c r="E74" s="2"/>
      <c r="F74" s="2"/>
      <c r="G74" s="2"/>
    </row>
    <row r="75" spans="2:7" ht="12">
      <c r="B75" s="2"/>
      <c r="C75" s="2"/>
      <c r="D75" s="2"/>
      <c r="E75" s="2"/>
      <c r="F75" s="2"/>
      <c r="G75" s="2"/>
    </row>
  </sheetData>
  <mergeCells count="2">
    <mergeCell ref="K5:M5"/>
    <mergeCell ref="J15:N15"/>
  </mergeCells>
  <printOptions/>
  <pageMargins left="0.75" right="0.75" top="1" bottom="1" header="0.5" footer="0.5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Q75"/>
  <sheetViews>
    <sheetView zoomScale="90" zoomScaleNormal="90" workbookViewId="0" topLeftCell="A1">
      <selection activeCell="J17" sqref="J17"/>
    </sheetView>
  </sheetViews>
  <sheetFormatPr defaultColWidth="11.421875" defaultRowHeight="12.75"/>
  <cols>
    <col min="1" max="1" width="10.00390625" style="0" customWidth="1"/>
    <col min="2" max="2" width="12.7109375" style="0" customWidth="1"/>
    <col min="3" max="6" width="8.8515625" style="0" customWidth="1"/>
    <col min="7" max="7" width="9.140625" style="0" hidden="1" customWidth="1"/>
    <col min="8" max="8" width="4.00390625" style="0" customWidth="1"/>
    <col min="9" max="10" width="8.8515625" style="0" customWidth="1"/>
    <col min="11" max="13" width="4.28125" style="0" customWidth="1"/>
    <col min="14" max="15" width="9.7109375" style="0" customWidth="1"/>
    <col min="16" max="16384" width="8.8515625" style="0" customWidth="1"/>
  </cols>
  <sheetData>
    <row r="1" spans="2:7" ht="15">
      <c r="B1" s="10" t="s">
        <v>27</v>
      </c>
      <c r="C1" s="10"/>
      <c r="D1" s="10"/>
      <c r="E1" s="10"/>
      <c r="F1" s="10"/>
      <c r="G1" s="10"/>
    </row>
    <row r="2" spans="1:7" ht="12">
      <c r="A2" s="8" t="s">
        <v>0</v>
      </c>
      <c r="B2" s="9"/>
      <c r="C2" s="9"/>
      <c r="D2" s="1"/>
      <c r="E2" s="1"/>
      <c r="F2" s="1"/>
      <c r="G2" s="1"/>
    </row>
    <row r="3" spans="2:7" ht="12">
      <c r="B3" s="1"/>
      <c r="C3" s="1"/>
      <c r="D3" s="1"/>
      <c r="E3" s="1"/>
      <c r="F3" s="1"/>
      <c r="G3" s="1"/>
    </row>
    <row r="5" spans="2:15" ht="12">
      <c r="B5" s="21" t="s">
        <v>1</v>
      </c>
      <c r="C5" s="11"/>
      <c r="D5" s="11"/>
      <c r="E5" s="11"/>
      <c r="F5" s="11"/>
      <c r="G5" s="11"/>
      <c r="J5" s="19" t="s">
        <v>9</v>
      </c>
      <c r="K5" s="24" t="s">
        <v>17</v>
      </c>
      <c r="L5" s="24"/>
      <c r="M5" s="24"/>
      <c r="N5" s="20" t="s">
        <v>18</v>
      </c>
      <c r="O5" s="20" t="s">
        <v>10</v>
      </c>
    </row>
    <row r="6" spans="1:15" ht="12">
      <c r="A6" s="19" t="s">
        <v>2</v>
      </c>
      <c r="B6" s="19" t="s">
        <v>3</v>
      </c>
      <c r="C6" s="19" t="s">
        <v>4</v>
      </c>
      <c r="D6" s="19" t="s">
        <v>5</v>
      </c>
      <c r="E6" s="19" t="s">
        <v>6</v>
      </c>
      <c r="F6" s="19" t="s">
        <v>7</v>
      </c>
      <c r="G6" s="19" t="s">
        <v>16</v>
      </c>
      <c r="J6" t="s">
        <v>8</v>
      </c>
      <c r="K6" s="13">
        <v>16</v>
      </c>
      <c r="L6" s="1" t="s">
        <v>19</v>
      </c>
      <c r="M6" s="14">
        <v>22</v>
      </c>
      <c r="N6" s="15">
        <f aca="true" t="shared" si="0" ref="N6:N12">M6/K6</f>
        <v>1.375</v>
      </c>
      <c r="O6" s="1"/>
    </row>
    <row r="7" spans="1:15" ht="12">
      <c r="A7" s="7">
        <v>1000</v>
      </c>
      <c r="B7" s="3">
        <f aca="true" t="shared" si="1" ref="B7:B21">$A7/O$7*$N$21/12/5280*60</f>
        <v>6.7393018258825945</v>
      </c>
      <c r="C7" s="3">
        <f aca="true" t="shared" si="2" ref="C7:C21">$A7/O$8*$N$21/12/5280*60</f>
        <v>9.603505101882696</v>
      </c>
      <c r="D7" s="3">
        <f aca="true" t="shared" si="3" ref="D7:D21">$A7/O$9*$N$21/12/5280*60</f>
        <v>12.708397728807176</v>
      </c>
      <c r="E7" s="3">
        <f aca="true" t="shared" si="4" ref="E7:E21">$A7/O$10*$N$21/12/5280*60</f>
        <v>15.323044151480426</v>
      </c>
      <c r="F7" s="3">
        <f aca="true" t="shared" si="5" ref="F7:F21">$A7/O$11*$N$21/12/5280*60</f>
        <v>12.636190923529865</v>
      </c>
      <c r="G7" s="3" t="e">
        <f aca="true" t="shared" si="6" ref="G7:G21">$A7/O$12*$N$21/12/5280*60</f>
        <v>#DIV/0!</v>
      </c>
      <c r="J7" t="s">
        <v>3</v>
      </c>
      <c r="K7" s="13">
        <v>15</v>
      </c>
      <c r="L7" s="1" t="s">
        <v>19</v>
      </c>
      <c r="M7" s="14">
        <v>27</v>
      </c>
      <c r="N7" s="15">
        <f t="shared" si="0"/>
        <v>1.8</v>
      </c>
      <c r="O7" s="15">
        <f>$N$6*N7*$M$12/$K$12</f>
        <v>10.828125</v>
      </c>
    </row>
    <row r="8" spans="1:15" ht="12">
      <c r="A8" s="7">
        <v>1500</v>
      </c>
      <c r="B8" s="3">
        <f t="shared" si="1"/>
        <v>10.10895273882389</v>
      </c>
      <c r="C8" s="3">
        <f t="shared" si="2"/>
        <v>14.405257652824044</v>
      </c>
      <c r="D8" s="3">
        <f t="shared" si="3"/>
        <v>19.062596593210767</v>
      </c>
      <c r="E8" s="3">
        <f t="shared" si="4"/>
        <v>22.984566227220636</v>
      </c>
      <c r="F8" s="3">
        <f t="shared" si="5"/>
        <v>18.954286385294797</v>
      </c>
      <c r="G8" s="3" t="e">
        <f t="shared" si="6"/>
        <v>#DIV/0!</v>
      </c>
      <c r="J8" t="s">
        <v>4</v>
      </c>
      <c r="K8" s="13">
        <v>19</v>
      </c>
      <c r="L8" s="1" t="s">
        <v>19</v>
      </c>
      <c r="M8" s="14">
        <v>24</v>
      </c>
      <c r="N8" s="15">
        <f t="shared" si="0"/>
        <v>1.263157894736842</v>
      </c>
      <c r="O8" s="15">
        <f>$N$6*N8*$M$12/$K$12</f>
        <v>7.598684210526315</v>
      </c>
    </row>
    <row r="9" spans="1:15" ht="12">
      <c r="A9" s="7">
        <v>2000</v>
      </c>
      <c r="B9" s="3">
        <f t="shared" si="1"/>
        <v>13.478603651765189</v>
      </c>
      <c r="C9" s="3">
        <f t="shared" si="2"/>
        <v>19.207010203765392</v>
      </c>
      <c r="D9" s="3">
        <f t="shared" si="3"/>
        <v>25.416795457614352</v>
      </c>
      <c r="E9" s="3">
        <f t="shared" si="4"/>
        <v>30.64608830296085</v>
      </c>
      <c r="F9" s="3">
        <f t="shared" si="5"/>
        <v>25.27238184705973</v>
      </c>
      <c r="G9" s="3" t="e">
        <f t="shared" si="6"/>
        <v>#DIV/0!</v>
      </c>
      <c r="J9" t="s">
        <v>5</v>
      </c>
      <c r="K9" s="13">
        <v>22</v>
      </c>
      <c r="L9" s="1" t="s">
        <v>19</v>
      </c>
      <c r="M9" s="14">
        <v>21</v>
      </c>
      <c r="N9" s="15">
        <f t="shared" si="0"/>
        <v>0.9545454545454546</v>
      </c>
      <c r="O9" s="15">
        <f>$N$6*N9*$M$12/$K$12</f>
        <v>5.7421875</v>
      </c>
    </row>
    <row r="10" spans="1:15" ht="12">
      <c r="A10" s="7">
        <v>2500</v>
      </c>
      <c r="B10" s="3">
        <f t="shared" si="1"/>
        <v>16.848254564706483</v>
      </c>
      <c r="C10" s="3">
        <f t="shared" si="2"/>
        <v>24.00876275470674</v>
      </c>
      <c r="D10" s="3">
        <f t="shared" si="3"/>
        <v>31.77099432201794</v>
      </c>
      <c r="E10" s="3">
        <f t="shared" si="4"/>
        <v>38.30761037870106</v>
      </c>
      <c r="F10" s="3">
        <f t="shared" si="5"/>
        <v>31.590477308824656</v>
      </c>
      <c r="G10" s="3" t="e">
        <f t="shared" si="6"/>
        <v>#DIV/0!</v>
      </c>
      <c r="J10" t="s">
        <v>6</v>
      </c>
      <c r="K10" s="13">
        <v>24</v>
      </c>
      <c r="L10" s="1" t="s">
        <v>19</v>
      </c>
      <c r="M10" s="14">
        <v>19</v>
      </c>
      <c r="N10" s="15">
        <f t="shared" si="0"/>
        <v>0.7916666666666666</v>
      </c>
      <c r="O10" s="15">
        <f>$N$6*N10*$M$12/$K$12</f>
        <v>4.762369791666666</v>
      </c>
    </row>
    <row r="11" spans="1:15" ht="12">
      <c r="A11" s="7">
        <v>3000</v>
      </c>
      <c r="B11" s="3">
        <f t="shared" si="1"/>
        <v>20.21790547764778</v>
      </c>
      <c r="C11" s="3">
        <f t="shared" si="2"/>
        <v>28.81051530564809</v>
      </c>
      <c r="D11" s="3">
        <f t="shared" si="3"/>
        <v>38.125193186421534</v>
      </c>
      <c r="E11" s="3">
        <f t="shared" si="4"/>
        <v>45.96913245444127</v>
      </c>
      <c r="F11" s="3">
        <f t="shared" si="5"/>
        <v>37.90857277058959</v>
      </c>
      <c r="G11" s="3" t="e">
        <f t="shared" si="6"/>
        <v>#DIV/0!</v>
      </c>
      <c r="J11" t="s">
        <v>7</v>
      </c>
      <c r="K11" s="13">
        <v>25</v>
      </c>
      <c r="L11" s="1" t="s">
        <v>19</v>
      </c>
      <c r="M11" s="14">
        <v>24</v>
      </c>
      <c r="N11" s="15">
        <f t="shared" si="0"/>
        <v>0.96</v>
      </c>
      <c r="O11" s="15">
        <f>$N$6*N11*$M$12/$K$12</f>
        <v>5.7749999999999995</v>
      </c>
    </row>
    <row r="12" spans="1:15" ht="12">
      <c r="A12" s="7">
        <v>3500</v>
      </c>
      <c r="B12" s="3">
        <f t="shared" si="1"/>
        <v>23.58755639058908</v>
      </c>
      <c r="C12" s="3">
        <f t="shared" si="2"/>
        <v>33.61226785658944</v>
      </c>
      <c r="D12" s="3">
        <f t="shared" si="3"/>
        <v>44.47939205082511</v>
      </c>
      <c r="E12" s="3">
        <f t="shared" si="4"/>
        <v>53.63065453018149</v>
      </c>
      <c r="F12" s="3">
        <f t="shared" si="5"/>
        <v>44.22666823235452</v>
      </c>
      <c r="G12" s="3" t="e">
        <f t="shared" si="6"/>
        <v>#DIV/0!</v>
      </c>
      <c r="J12" t="s">
        <v>20</v>
      </c>
      <c r="K12" s="16">
        <v>8</v>
      </c>
      <c r="L12" s="1" t="s">
        <v>19</v>
      </c>
      <c r="M12" s="22">
        <v>35</v>
      </c>
      <c r="N12" s="15">
        <f t="shared" si="0"/>
        <v>4.375</v>
      </c>
      <c r="O12" s="15"/>
    </row>
    <row r="13" spans="1:7" ht="12">
      <c r="A13" s="7">
        <v>4000</v>
      </c>
      <c r="B13" s="3">
        <f t="shared" si="1"/>
        <v>26.957207303530378</v>
      </c>
      <c r="C13" s="3">
        <f t="shared" si="2"/>
        <v>38.414020407530785</v>
      </c>
      <c r="D13" s="3">
        <f t="shared" si="3"/>
        <v>50.833590915228704</v>
      </c>
      <c r="E13" s="3">
        <f t="shared" si="4"/>
        <v>61.2921766059217</v>
      </c>
      <c r="F13" s="3">
        <f t="shared" si="5"/>
        <v>50.54476369411946</v>
      </c>
      <c r="G13" s="3" t="e">
        <f t="shared" si="6"/>
        <v>#DIV/0!</v>
      </c>
    </row>
    <row r="14" spans="1:15" ht="12">
      <c r="A14" s="7">
        <v>4500</v>
      </c>
      <c r="B14" s="3">
        <f t="shared" si="1"/>
        <v>30.326858216471674</v>
      </c>
      <c r="C14" s="3">
        <f t="shared" si="2"/>
        <v>43.21577295847214</v>
      </c>
      <c r="D14" s="3">
        <f t="shared" si="3"/>
        <v>57.18778977963229</v>
      </c>
      <c r="E14" s="3">
        <f t="shared" si="4"/>
        <v>68.95369868166192</v>
      </c>
      <c r="F14" s="3">
        <f t="shared" si="5"/>
        <v>56.862859155884394</v>
      </c>
      <c r="G14" s="3" t="e">
        <f t="shared" si="6"/>
        <v>#DIV/0!</v>
      </c>
      <c r="O14" s="15"/>
    </row>
    <row r="15" spans="1:14" ht="12">
      <c r="A15" s="7">
        <v>5000</v>
      </c>
      <c r="B15" s="3">
        <f t="shared" si="1"/>
        <v>33.696509129412966</v>
      </c>
      <c r="C15" s="3">
        <f t="shared" si="2"/>
        <v>48.01752550941348</v>
      </c>
      <c r="D15" s="3">
        <f t="shared" si="3"/>
        <v>63.54198864403588</v>
      </c>
      <c r="E15" s="3">
        <f t="shared" si="4"/>
        <v>76.61522075740211</v>
      </c>
      <c r="F15" s="3">
        <f t="shared" si="5"/>
        <v>63.18095461764931</v>
      </c>
      <c r="G15" s="3" t="e">
        <f t="shared" si="6"/>
        <v>#DIV/0!</v>
      </c>
      <c r="J15" s="25" t="s">
        <v>11</v>
      </c>
      <c r="K15" s="26"/>
      <c r="L15" s="26"/>
      <c r="M15" s="26"/>
      <c r="N15" s="26"/>
    </row>
    <row r="16" spans="1:15" ht="12">
      <c r="A16" s="7">
        <v>5500</v>
      </c>
      <c r="B16" s="3">
        <f t="shared" si="1"/>
        <v>37.06616004235426</v>
      </c>
      <c r="C16" s="3">
        <f t="shared" si="2"/>
        <v>52.819278060354826</v>
      </c>
      <c r="D16" s="3">
        <f t="shared" si="3"/>
        <v>69.89618750843947</v>
      </c>
      <c r="E16" s="3">
        <f t="shared" si="4"/>
        <v>84.27674283314234</v>
      </c>
      <c r="F16" s="3">
        <f t="shared" si="5"/>
        <v>69.49905007941426</v>
      </c>
      <c r="G16" s="3" t="e">
        <f t="shared" si="6"/>
        <v>#DIV/0!</v>
      </c>
      <c r="J16" s="4" t="s">
        <v>12</v>
      </c>
      <c r="K16" s="4"/>
      <c r="M16" s="4"/>
      <c r="N16" s="7">
        <v>110</v>
      </c>
      <c r="O16" s="15"/>
    </row>
    <row r="17" spans="1:14" ht="12">
      <c r="A17" s="7">
        <v>6000</v>
      </c>
      <c r="B17" s="3">
        <f t="shared" si="1"/>
        <v>40.43581095529556</v>
      </c>
      <c r="C17" s="3">
        <f t="shared" si="2"/>
        <v>57.62103061129618</v>
      </c>
      <c r="D17" s="3">
        <f t="shared" si="3"/>
        <v>76.25038637284307</v>
      </c>
      <c r="E17" s="3">
        <f t="shared" si="4"/>
        <v>91.93826490888254</v>
      </c>
      <c r="F17" s="3">
        <f t="shared" si="5"/>
        <v>75.81714554117919</v>
      </c>
      <c r="G17" s="3" t="e">
        <f t="shared" si="6"/>
        <v>#DIV/0!</v>
      </c>
      <c r="J17" s="4" t="s">
        <v>13</v>
      </c>
      <c r="N17" s="7">
        <v>80</v>
      </c>
    </row>
    <row r="18" spans="1:15" ht="12">
      <c r="A18" s="7">
        <v>6500</v>
      </c>
      <c r="B18" s="3">
        <f t="shared" si="1"/>
        <v>43.80546186823686</v>
      </c>
      <c r="C18" s="3">
        <f t="shared" si="2"/>
        <v>62.42278316223754</v>
      </c>
      <c r="D18" s="3">
        <f t="shared" si="3"/>
        <v>82.60458523724665</v>
      </c>
      <c r="E18" s="3">
        <f t="shared" si="4"/>
        <v>99.59978698462277</v>
      </c>
      <c r="F18" s="3">
        <f t="shared" si="5"/>
        <v>82.13524100294411</v>
      </c>
      <c r="G18" s="3" t="e">
        <f t="shared" si="6"/>
        <v>#DIV/0!</v>
      </c>
      <c r="J18" t="s">
        <v>22</v>
      </c>
      <c r="N18" s="7">
        <v>18</v>
      </c>
      <c r="O18" s="15"/>
    </row>
    <row r="19" spans="1:15" ht="12">
      <c r="A19" s="7">
        <v>7000</v>
      </c>
      <c r="B19" s="3">
        <f t="shared" si="1"/>
        <v>47.17511278117816</v>
      </c>
      <c r="C19" s="3">
        <f t="shared" si="2"/>
        <v>67.22453571317888</v>
      </c>
      <c r="D19" s="3">
        <f t="shared" si="3"/>
        <v>88.95878410165022</v>
      </c>
      <c r="E19" s="3">
        <f t="shared" si="4"/>
        <v>107.26130906036298</v>
      </c>
      <c r="F19" s="3">
        <f t="shared" si="5"/>
        <v>88.45333646470904</v>
      </c>
      <c r="G19" s="3" t="e">
        <f t="shared" si="6"/>
        <v>#DIV/0!</v>
      </c>
      <c r="O19" s="1"/>
    </row>
    <row r="20" spans="1:15" ht="12">
      <c r="A20" s="7">
        <v>7500</v>
      </c>
      <c r="B20" s="3">
        <f t="shared" si="1"/>
        <v>50.54476369411946</v>
      </c>
      <c r="C20" s="3">
        <f t="shared" si="2"/>
        <v>72.02628826412024</v>
      </c>
      <c r="D20" s="3">
        <f t="shared" si="3"/>
        <v>95.31298296605382</v>
      </c>
      <c r="E20" s="3">
        <f t="shared" si="4"/>
        <v>114.9228311361032</v>
      </c>
      <c r="F20" s="3">
        <f t="shared" si="5"/>
        <v>94.771431926474</v>
      </c>
      <c r="G20" s="3" t="e">
        <f t="shared" si="6"/>
        <v>#DIV/0!</v>
      </c>
      <c r="J20" t="s">
        <v>14</v>
      </c>
      <c r="N20" s="6">
        <f>(N18+2*((N16*N17/100/25.4)-0.2))</f>
        <v>24.529133858267716</v>
      </c>
      <c r="O20" s="1"/>
    </row>
    <row r="21" spans="1:14" ht="12">
      <c r="A21" s="7">
        <v>8000</v>
      </c>
      <c r="B21" s="3">
        <f t="shared" si="1"/>
        <v>53.914414607060756</v>
      </c>
      <c r="C21" s="3">
        <f t="shared" si="2"/>
        <v>76.82804081506157</v>
      </c>
      <c r="D21" s="3">
        <f t="shared" si="3"/>
        <v>101.66718183045741</v>
      </c>
      <c r="E21" s="3">
        <f t="shared" si="4"/>
        <v>122.5843532118434</v>
      </c>
      <c r="F21" s="3">
        <f t="shared" si="5"/>
        <v>101.08952738823892</v>
      </c>
      <c r="G21" s="3" t="e">
        <f t="shared" si="6"/>
        <v>#DIV/0!</v>
      </c>
      <c r="J21" t="s">
        <v>15</v>
      </c>
      <c r="N21" s="6">
        <f>N20*PI()</f>
        <v>77.06054672805452</v>
      </c>
    </row>
    <row r="22" spans="1:7" ht="12">
      <c r="A22" s="17"/>
      <c r="B22" s="3"/>
      <c r="C22" s="3"/>
      <c r="D22" s="3"/>
      <c r="E22" s="3"/>
      <c r="F22" s="3"/>
      <c r="G22" s="3"/>
    </row>
    <row r="23" spans="1:7" ht="12">
      <c r="A23" s="17"/>
      <c r="B23" s="3"/>
      <c r="C23" s="3"/>
      <c r="D23" s="3"/>
      <c r="E23" s="3"/>
      <c r="F23" s="3"/>
      <c r="G23" s="3"/>
    </row>
    <row r="24" spans="1:17" ht="12">
      <c r="A24" s="3"/>
      <c r="B24" s="3"/>
      <c r="C24" s="3"/>
      <c r="D24" s="3"/>
      <c r="E24" s="3"/>
      <c r="F24" s="3"/>
      <c r="G24" s="3"/>
      <c r="O24" s="4"/>
      <c r="P24" s="4"/>
      <c r="Q24" s="4"/>
    </row>
    <row r="25" spans="15:17" ht="12">
      <c r="O25" s="4"/>
      <c r="P25" s="4"/>
      <c r="Q25" s="4"/>
    </row>
    <row r="26" spans="15:17" ht="12">
      <c r="O26" s="4"/>
      <c r="P26" s="4"/>
      <c r="Q26" s="4"/>
    </row>
    <row r="38" spans="2:4" ht="12">
      <c r="B38" s="12"/>
      <c r="C38" s="12"/>
      <c r="D38" s="12"/>
    </row>
    <row r="39" spans="1:7" ht="12">
      <c r="A39" s="5"/>
      <c r="C39" s="5"/>
      <c r="D39" s="5"/>
      <c r="F39" s="5"/>
      <c r="G39" s="5"/>
    </row>
    <row r="40" spans="5:7" ht="12">
      <c r="E40" s="11"/>
      <c r="F40" s="11"/>
      <c r="G40" s="11"/>
    </row>
    <row r="41" ht="12">
      <c r="E41" s="18"/>
    </row>
    <row r="42" spans="5:7" ht="12">
      <c r="E42" s="2"/>
      <c r="F42" s="2"/>
      <c r="G42" s="2"/>
    </row>
    <row r="43" spans="5:7" ht="12">
      <c r="E43" s="2"/>
      <c r="F43" s="2"/>
      <c r="G43" s="2"/>
    </row>
    <row r="44" spans="3:7" ht="12">
      <c r="C44" s="2"/>
      <c r="D44" s="2"/>
      <c r="E44" s="2"/>
      <c r="F44" s="2"/>
      <c r="G44" s="2"/>
    </row>
    <row r="45" spans="3:4" ht="12">
      <c r="C45" s="2"/>
      <c r="D45" s="2"/>
    </row>
    <row r="46" spans="2:7" ht="12">
      <c r="B46" s="11"/>
      <c r="C46" s="11"/>
      <c r="D46" s="11"/>
      <c r="E46" s="11"/>
      <c r="F46" s="11"/>
      <c r="G46" s="11"/>
    </row>
    <row r="48" spans="2:7" ht="12">
      <c r="B48" s="4"/>
      <c r="C48" s="4"/>
      <c r="D48" s="4"/>
      <c r="E48" s="4"/>
      <c r="F48" s="4"/>
      <c r="G48" s="4"/>
    </row>
    <row r="49" spans="2:7" ht="12">
      <c r="B49" s="4"/>
      <c r="C49" s="4"/>
      <c r="D49" s="4"/>
      <c r="E49" s="4"/>
      <c r="F49" s="4"/>
      <c r="G49" s="4"/>
    </row>
    <row r="50" spans="2:7" ht="12">
      <c r="B50" s="4"/>
      <c r="C50" s="4"/>
      <c r="D50" s="4"/>
      <c r="E50" s="4"/>
      <c r="F50" s="4"/>
      <c r="G50" s="4"/>
    </row>
    <row r="51" spans="2:7" ht="12">
      <c r="B51" s="4"/>
      <c r="C51" s="4"/>
      <c r="D51" s="4"/>
      <c r="E51" s="4"/>
      <c r="F51" s="4"/>
      <c r="G51" s="4"/>
    </row>
    <row r="52" spans="2:7" ht="12">
      <c r="B52" s="4"/>
      <c r="C52" s="4"/>
      <c r="D52" s="4"/>
      <c r="E52" s="4"/>
      <c r="F52" s="4"/>
      <c r="G52" s="4"/>
    </row>
    <row r="53" spans="2:7" ht="12">
      <c r="B53" s="4"/>
      <c r="C53" s="4"/>
      <c r="D53" s="4"/>
      <c r="E53" s="4"/>
      <c r="F53" s="4"/>
      <c r="G53" s="4"/>
    </row>
    <row r="54" spans="2:7" ht="12">
      <c r="B54" s="4"/>
      <c r="C54" s="4"/>
      <c r="D54" s="4"/>
      <c r="E54" s="4"/>
      <c r="F54" s="4"/>
      <c r="G54" s="4"/>
    </row>
    <row r="55" spans="2:7" ht="12">
      <c r="B55" s="4"/>
      <c r="C55" s="4"/>
      <c r="D55" s="4"/>
      <c r="E55" s="4"/>
      <c r="F55" s="4"/>
      <c r="G55" s="4"/>
    </row>
    <row r="56" spans="2:7" ht="12">
      <c r="B56" s="4"/>
      <c r="C56" s="4"/>
      <c r="D56" s="4"/>
      <c r="E56" s="4"/>
      <c r="F56" s="4"/>
      <c r="G56" s="4"/>
    </row>
    <row r="64" s="5" customFormat="1" ht="26.25" customHeight="1"/>
    <row r="71" spans="2:7" ht="12">
      <c r="B71" s="2"/>
      <c r="C71" s="2"/>
      <c r="D71" s="2"/>
      <c r="E71" s="2"/>
      <c r="F71" s="2"/>
      <c r="G71" s="2"/>
    </row>
    <row r="72" spans="2:7" ht="12">
      <c r="B72" s="2"/>
      <c r="C72" s="2"/>
      <c r="D72" s="2"/>
      <c r="E72" s="2"/>
      <c r="F72" s="2"/>
      <c r="G72" s="2"/>
    </row>
    <row r="73" spans="2:7" ht="12">
      <c r="B73" s="2"/>
      <c r="C73" s="2"/>
      <c r="D73" s="2"/>
      <c r="E73" s="2"/>
      <c r="F73" s="2"/>
      <c r="G73" s="2"/>
    </row>
    <row r="74" spans="2:7" ht="12">
      <c r="B74" s="2"/>
      <c r="C74" s="2"/>
      <c r="D74" s="2"/>
      <c r="E74" s="2"/>
      <c r="F74" s="2"/>
      <c r="G74" s="2"/>
    </row>
    <row r="75" spans="2:7" ht="12">
      <c r="B75" s="2"/>
      <c r="C75" s="2"/>
      <c r="D75" s="2"/>
      <c r="E75" s="2"/>
      <c r="F75" s="2"/>
      <c r="G75" s="2"/>
    </row>
  </sheetData>
  <mergeCells count="2">
    <mergeCell ref="K5:M5"/>
    <mergeCell ref="J15:N15"/>
  </mergeCells>
  <printOptions/>
  <pageMargins left="0.75" right="0.75" top="1" bottom="1" header="0.5" footer="0.5"/>
  <pageSetup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Q75"/>
  <sheetViews>
    <sheetView zoomScale="90" zoomScaleNormal="90" workbookViewId="0" topLeftCell="A1">
      <selection activeCell="B1" sqref="B1"/>
    </sheetView>
  </sheetViews>
  <sheetFormatPr defaultColWidth="11.421875" defaultRowHeight="12.75"/>
  <cols>
    <col min="1" max="1" width="10.00390625" style="0" customWidth="1"/>
    <col min="2" max="2" width="12.7109375" style="0" customWidth="1"/>
    <col min="3" max="6" width="8.8515625" style="0" customWidth="1"/>
    <col min="7" max="7" width="9.140625" style="0" hidden="1" customWidth="1"/>
    <col min="8" max="8" width="4.00390625" style="0" customWidth="1"/>
    <col min="9" max="10" width="8.8515625" style="0" customWidth="1"/>
    <col min="11" max="13" width="4.28125" style="0" customWidth="1"/>
    <col min="14" max="15" width="9.7109375" style="0" customWidth="1"/>
    <col min="16" max="16384" width="8.8515625" style="0" customWidth="1"/>
  </cols>
  <sheetData>
    <row r="1" spans="2:7" ht="15">
      <c r="B1" s="10" t="s">
        <v>28</v>
      </c>
      <c r="C1" s="10"/>
      <c r="D1" s="10"/>
      <c r="E1" s="10"/>
      <c r="F1" s="10"/>
      <c r="G1" s="10"/>
    </row>
    <row r="2" spans="1:7" ht="12">
      <c r="A2" s="8" t="s">
        <v>0</v>
      </c>
      <c r="B2" s="9"/>
      <c r="C2" s="9"/>
      <c r="D2" s="1"/>
      <c r="E2" s="1"/>
      <c r="F2" s="1"/>
      <c r="G2" s="1"/>
    </row>
    <row r="3" spans="2:7" ht="12">
      <c r="B3" s="1"/>
      <c r="C3" s="1"/>
      <c r="D3" s="1"/>
      <c r="E3" s="1"/>
      <c r="F3" s="1"/>
      <c r="G3" s="1"/>
    </row>
    <row r="5" spans="2:15" ht="12">
      <c r="B5" s="21" t="s">
        <v>1</v>
      </c>
      <c r="C5" s="11"/>
      <c r="D5" s="11"/>
      <c r="E5" s="11"/>
      <c r="F5" s="11"/>
      <c r="G5" s="11"/>
      <c r="J5" s="19" t="s">
        <v>9</v>
      </c>
      <c r="K5" s="24" t="s">
        <v>17</v>
      </c>
      <c r="L5" s="24"/>
      <c r="M5" s="24"/>
      <c r="N5" s="20" t="s">
        <v>18</v>
      </c>
      <c r="O5" s="20" t="s">
        <v>10</v>
      </c>
    </row>
    <row r="6" spans="1:15" ht="12">
      <c r="A6" s="19" t="s">
        <v>2</v>
      </c>
      <c r="B6" s="19" t="s">
        <v>3</v>
      </c>
      <c r="C6" s="19" t="s">
        <v>4</v>
      </c>
      <c r="D6" s="19" t="s">
        <v>5</v>
      </c>
      <c r="E6" s="19" t="s">
        <v>6</v>
      </c>
      <c r="F6" s="19" t="s">
        <v>7</v>
      </c>
      <c r="G6" s="19" t="s">
        <v>16</v>
      </c>
      <c r="J6" t="s">
        <v>8</v>
      </c>
      <c r="K6" s="13">
        <v>17</v>
      </c>
      <c r="L6" s="1" t="s">
        <v>19</v>
      </c>
      <c r="M6" s="14">
        <v>21</v>
      </c>
      <c r="N6" s="15">
        <f aca="true" t="shared" si="0" ref="N6:N12">M6/K6</f>
        <v>1.2352941176470589</v>
      </c>
      <c r="O6" s="1"/>
    </row>
    <row r="7" spans="1:15" ht="12">
      <c r="A7" s="7">
        <v>1000</v>
      </c>
      <c r="B7" s="3">
        <f aca="true" t="shared" si="1" ref="B7:B21">$A7/O$7*$N$21/12/5280*60</f>
        <v>6.751336293428812</v>
      </c>
      <c r="C7" s="3">
        <f aca="true" t="shared" si="2" ref="C7:C21">$A7/O$8*$N$21/12/5280*60</f>
        <v>9.72192426253749</v>
      </c>
      <c r="D7" s="3">
        <f aca="true" t="shared" si="3" ref="D7:D21">$A7/O$9*$N$21/12/5280*60</f>
        <v>12.888914742000459</v>
      </c>
      <c r="E7" s="3">
        <f aca="true" t="shared" si="4" ref="E7:E21">$A7/O$10*$N$21/12/5280*60</f>
        <v>15.52807347488627</v>
      </c>
      <c r="F7" s="3">
        <f aca="true" t="shared" si="5" ref="F7:F21">$A7/O$11*$N$21/12/5280*60</f>
        <v>18.0035634491435</v>
      </c>
      <c r="G7" s="3" t="e">
        <f aca="true" t="shared" si="6" ref="G7:G21">$A7/O$12*$N$21/12/5280*60</f>
        <v>#DIV/0!</v>
      </c>
      <c r="J7" t="s">
        <v>3</v>
      </c>
      <c r="K7" s="13">
        <v>14</v>
      </c>
      <c r="L7" s="1" t="s">
        <v>19</v>
      </c>
      <c r="M7" s="14">
        <v>28</v>
      </c>
      <c r="N7" s="15">
        <f t="shared" si="0"/>
        <v>2</v>
      </c>
      <c r="O7" s="15">
        <f>$N$6*N7*$M$12/$K$12</f>
        <v>10.808823529411764</v>
      </c>
    </row>
    <row r="8" spans="1:15" ht="12">
      <c r="A8" s="7">
        <v>1500</v>
      </c>
      <c r="B8" s="3">
        <f t="shared" si="1"/>
        <v>10.127004440143219</v>
      </c>
      <c r="C8" s="3">
        <f t="shared" si="2"/>
        <v>14.582886393806234</v>
      </c>
      <c r="D8" s="3">
        <f t="shared" si="3"/>
        <v>19.333372113000692</v>
      </c>
      <c r="E8" s="3">
        <f t="shared" si="4"/>
        <v>23.2921102123294</v>
      </c>
      <c r="F8" s="3">
        <f t="shared" si="5"/>
        <v>27.00534517371525</v>
      </c>
      <c r="G8" s="3" t="e">
        <f t="shared" si="6"/>
        <v>#DIV/0!</v>
      </c>
      <c r="J8" t="s">
        <v>4</v>
      </c>
      <c r="K8" s="13">
        <v>18</v>
      </c>
      <c r="L8" s="1" t="s">
        <v>19</v>
      </c>
      <c r="M8" s="14">
        <v>25</v>
      </c>
      <c r="N8" s="15">
        <f t="shared" si="0"/>
        <v>1.3888888888888888</v>
      </c>
      <c r="O8" s="15">
        <f>$N$6*N8*$M$12/$K$12</f>
        <v>7.506127450980393</v>
      </c>
    </row>
    <row r="9" spans="1:15" ht="12">
      <c r="A9" s="7">
        <v>2000</v>
      </c>
      <c r="B9" s="3">
        <f t="shared" si="1"/>
        <v>13.502672586857624</v>
      </c>
      <c r="C9" s="3">
        <f t="shared" si="2"/>
        <v>19.44384852507498</v>
      </c>
      <c r="D9" s="3">
        <f t="shared" si="3"/>
        <v>25.777829484000918</v>
      </c>
      <c r="E9" s="3">
        <f t="shared" si="4"/>
        <v>31.05614694977254</v>
      </c>
      <c r="F9" s="3">
        <f t="shared" si="5"/>
        <v>36.007126898287</v>
      </c>
      <c r="G9" s="3" t="e">
        <f t="shared" si="6"/>
        <v>#DIV/0!</v>
      </c>
      <c r="J9" t="s">
        <v>5</v>
      </c>
      <c r="K9" s="13">
        <v>21</v>
      </c>
      <c r="L9" s="1" t="s">
        <v>19</v>
      </c>
      <c r="M9" s="14">
        <v>22</v>
      </c>
      <c r="N9" s="15">
        <f t="shared" si="0"/>
        <v>1.0476190476190477</v>
      </c>
      <c r="O9" s="15">
        <f>$N$6*N9*$M$12/$K$12</f>
        <v>5.661764705882353</v>
      </c>
    </row>
    <row r="10" spans="1:15" ht="12">
      <c r="A10" s="7">
        <v>2500</v>
      </c>
      <c r="B10" s="3">
        <f t="shared" si="1"/>
        <v>16.87834073357203</v>
      </c>
      <c r="C10" s="3">
        <f t="shared" si="2"/>
        <v>24.304810656343722</v>
      </c>
      <c r="D10" s="3">
        <f t="shared" si="3"/>
        <v>32.222286855001144</v>
      </c>
      <c r="E10" s="3">
        <f t="shared" si="4"/>
        <v>38.820183687215675</v>
      </c>
      <c r="F10" s="3">
        <f t="shared" si="5"/>
        <v>45.00890862285875</v>
      </c>
      <c r="G10" s="3" t="e">
        <f t="shared" si="6"/>
        <v>#DIV/0!</v>
      </c>
      <c r="J10" t="s">
        <v>6</v>
      </c>
      <c r="K10" s="13">
        <v>23</v>
      </c>
      <c r="L10" s="1" t="s">
        <v>19</v>
      </c>
      <c r="M10" s="14">
        <v>20</v>
      </c>
      <c r="N10" s="15">
        <f t="shared" si="0"/>
        <v>0.8695652173913043</v>
      </c>
      <c r="O10" s="15">
        <f>$N$6*N10*$M$12/$K$12</f>
        <v>4.6994884910485935</v>
      </c>
    </row>
    <row r="11" spans="1:15" ht="12">
      <c r="A11" s="7">
        <v>3000</v>
      </c>
      <c r="B11" s="3">
        <f t="shared" si="1"/>
        <v>20.254008880286438</v>
      </c>
      <c r="C11" s="3">
        <f t="shared" si="2"/>
        <v>29.165772787612468</v>
      </c>
      <c r="D11" s="3">
        <f t="shared" si="3"/>
        <v>38.666744226001384</v>
      </c>
      <c r="E11" s="3">
        <f t="shared" si="4"/>
        <v>46.5842204246588</v>
      </c>
      <c r="F11" s="3">
        <f t="shared" si="5"/>
        <v>54.0106903474305</v>
      </c>
      <c r="G11" s="3" t="e">
        <f t="shared" si="6"/>
        <v>#DIV/0!</v>
      </c>
      <c r="J11" t="s">
        <v>7</v>
      </c>
      <c r="K11" s="13">
        <v>28</v>
      </c>
      <c r="L11" s="1" t="s">
        <v>19</v>
      </c>
      <c r="M11" s="14">
        <v>21</v>
      </c>
      <c r="N11" s="15">
        <f t="shared" si="0"/>
        <v>0.75</v>
      </c>
      <c r="O11" s="15">
        <f>$N$6*N11*$M$12/$K$12</f>
        <v>4.053308823529412</v>
      </c>
    </row>
    <row r="12" spans="1:15" ht="12">
      <c r="A12" s="7">
        <v>3500</v>
      </c>
      <c r="B12" s="3">
        <f t="shared" si="1"/>
        <v>23.62967702700084</v>
      </c>
      <c r="C12" s="3">
        <f t="shared" si="2"/>
        <v>34.02673491888122</v>
      </c>
      <c r="D12" s="3">
        <f t="shared" si="3"/>
        <v>45.11120159700161</v>
      </c>
      <c r="E12" s="3">
        <f t="shared" si="4"/>
        <v>54.34825716210194</v>
      </c>
      <c r="F12" s="3">
        <f t="shared" si="5"/>
        <v>63.01247207200224</v>
      </c>
      <c r="G12" s="3" t="e">
        <f t="shared" si="6"/>
        <v>#DIV/0!</v>
      </c>
      <c r="J12" t="s">
        <v>20</v>
      </c>
      <c r="K12" s="16">
        <v>8</v>
      </c>
      <c r="L12" s="1" t="s">
        <v>19</v>
      </c>
      <c r="M12" s="22">
        <v>35</v>
      </c>
      <c r="N12" s="15">
        <f t="shared" si="0"/>
        <v>4.375</v>
      </c>
      <c r="O12" s="15"/>
    </row>
    <row r="13" spans="1:7" ht="12">
      <c r="A13" s="7">
        <v>4000</v>
      </c>
      <c r="B13" s="3">
        <f t="shared" si="1"/>
        <v>27.00534517371525</v>
      </c>
      <c r="C13" s="3">
        <f t="shared" si="2"/>
        <v>38.88769705014996</v>
      </c>
      <c r="D13" s="3">
        <f t="shared" si="3"/>
        <v>51.555658968001836</v>
      </c>
      <c r="E13" s="3">
        <f t="shared" si="4"/>
        <v>62.11229389954508</v>
      </c>
      <c r="F13" s="3">
        <f t="shared" si="5"/>
        <v>72.014253796574</v>
      </c>
      <c r="G13" s="3" t="e">
        <f t="shared" si="6"/>
        <v>#DIV/0!</v>
      </c>
    </row>
    <row r="14" spans="1:15" ht="12">
      <c r="A14" s="7">
        <v>4500</v>
      </c>
      <c r="B14" s="3">
        <f t="shared" si="1"/>
        <v>30.38101332042966</v>
      </c>
      <c r="C14" s="3">
        <f t="shared" si="2"/>
        <v>43.74865918141871</v>
      </c>
      <c r="D14" s="3">
        <f t="shared" si="3"/>
        <v>58.00011633900206</v>
      </c>
      <c r="E14" s="3">
        <f t="shared" si="4"/>
        <v>69.8763306369882</v>
      </c>
      <c r="F14" s="3">
        <f t="shared" si="5"/>
        <v>81.01603552114575</v>
      </c>
      <c r="G14" s="3" t="e">
        <f t="shared" si="6"/>
        <v>#DIV/0!</v>
      </c>
      <c r="O14" s="15"/>
    </row>
    <row r="15" spans="1:14" ht="12">
      <c r="A15" s="7">
        <v>5000</v>
      </c>
      <c r="B15" s="3">
        <f t="shared" si="1"/>
        <v>33.75668146714406</v>
      </c>
      <c r="C15" s="3">
        <f t="shared" si="2"/>
        <v>48.609621312687445</v>
      </c>
      <c r="D15" s="3">
        <f t="shared" si="3"/>
        <v>64.44457371000229</v>
      </c>
      <c r="E15" s="3">
        <f t="shared" si="4"/>
        <v>77.64036737443135</v>
      </c>
      <c r="F15" s="3">
        <f t="shared" si="5"/>
        <v>90.0178172457175</v>
      </c>
      <c r="G15" s="3" t="e">
        <f t="shared" si="6"/>
        <v>#DIV/0!</v>
      </c>
      <c r="J15" s="25" t="s">
        <v>11</v>
      </c>
      <c r="K15" s="26"/>
      <c r="L15" s="26"/>
      <c r="M15" s="26"/>
      <c r="N15" s="26"/>
    </row>
    <row r="16" spans="1:15" ht="12">
      <c r="A16" s="7">
        <v>5500</v>
      </c>
      <c r="B16" s="3">
        <f t="shared" si="1"/>
        <v>37.13234961385847</v>
      </c>
      <c r="C16" s="3">
        <f t="shared" si="2"/>
        <v>53.4705834439562</v>
      </c>
      <c r="D16" s="3">
        <f t="shared" si="3"/>
        <v>70.88903108100253</v>
      </c>
      <c r="E16" s="3">
        <f t="shared" si="4"/>
        <v>85.40440411187447</v>
      </c>
      <c r="F16" s="3">
        <f t="shared" si="5"/>
        <v>99.01959897028924</v>
      </c>
      <c r="G16" s="3" t="e">
        <f t="shared" si="6"/>
        <v>#DIV/0!</v>
      </c>
      <c r="J16" s="4" t="s">
        <v>12</v>
      </c>
      <c r="K16" s="4"/>
      <c r="M16" s="4"/>
      <c r="N16" s="7">
        <v>110</v>
      </c>
      <c r="O16" s="15"/>
    </row>
    <row r="17" spans="1:14" ht="12">
      <c r="A17" s="7">
        <v>6000</v>
      </c>
      <c r="B17" s="3">
        <f t="shared" si="1"/>
        <v>40.508017760572876</v>
      </c>
      <c r="C17" s="3">
        <f t="shared" si="2"/>
        <v>58.331545575224936</v>
      </c>
      <c r="D17" s="3">
        <f t="shared" si="3"/>
        <v>77.33348845200277</v>
      </c>
      <c r="E17" s="3">
        <f t="shared" si="4"/>
        <v>93.1684408493176</v>
      </c>
      <c r="F17" s="3">
        <f t="shared" si="5"/>
        <v>108.021380694861</v>
      </c>
      <c r="G17" s="3" t="e">
        <f t="shared" si="6"/>
        <v>#DIV/0!</v>
      </c>
      <c r="J17" s="4" t="s">
        <v>13</v>
      </c>
      <c r="N17" s="7">
        <v>80</v>
      </c>
    </row>
    <row r="18" spans="1:15" ht="12">
      <c r="A18" s="7">
        <v>6500</v>
      </c>
      <c r="B18" s="3">
        <f t="shared" si="1"/>
        <v>43.88368590728729</v>
      </c>
      <c r="C18" s="3">
        <f t="shared" si="2"/>
        <v>63.19250770649367</v>
      </c>
      <c r="D18" s="3">
        <f t="shared" si="3"/>
        <v>83.77794582300298</v>
      </c>
      <c r="E18" s="3">
        <f t="shared" si="4"/>
        <v>100.93247758676074</v>
      </c>
      <c r="F18" s="3">
        <f t="shared" si="5"/>
        <v>117.02316241943275</v>
      </c>
      <c r="G18" s="3" t="e">
        <f t="shared" si="6"/>
        <v>#DIV/0!</v>
      </c>
      <c r="J18" t="s">
        <v>22</v>
      </c>
      <c r="N18" s="7">
        <v>18</v>
      </c>
      <c r="O18" s="15"/>
    </row>
    <row r="19" spans="1:15" ht="12">
      <c r="A19" s="7">
        <v>7000</v>
      </c>
      <c r="B19" s="3">
        <f t="shared" si="1"/>
        <v>47.25935405400168</v>
      </c>
      <c r="C19" s="3">
        <f t="shared" si="2"/>
        <v>68.05346983776244</v>
      </c>
      <c r="D19" s="3">
        <f t="shared" si="3"/>
        <v>90.22240319400322</v>
      </c>
      <c r="E19" s="3">
        <f t="shared" si="4"/>
        <v>108.69651432420387</v>
      </c>
      <c r="F19" s="3">
        <f t="shared" si="5"/>
        <v>126.02494414400448</v>
      </c>
      <c r="G19" s="3" t="e">
        <f t="shared" si="6"/>
        <v>#DIV/0!</v>
      </c>
      <c r="O19" s="1"/>
    </row>
    <row r="20" spans="1:15" ht="12">
      <c r="A20" s="7">
        <v>7500</v>
      </c>
      <c r="B20" s="3">
        <f t="shared" si="1"/>
        <v>50.63502220071611</v>
      </c>
      <c r="C20" s="3">
        <f t="shared" si="2"/>
        <v>72.91443196903117</v>
      </c>
      <c r="D20" s="3">
        <f t="shared" si="3"/>
        <v>96.66686056500346</v>
      </c>
      <c r="E20" s="3">
        <f t="shared" si="4"/>
        <v>116.46055106164702</v>
      </c>
      <c r="F20" s="3">
        <f t="shared" si="5"/>
        <v>135.02672586857625</v>
      </c>
      <c r="G20" s="3" t="e">
        <f t="shared" si="6"/>
        <v>#DIV/0!</v>
      </c>
      <c r="J20" t="s">
        <v>14</v>
      </c>
      <c r="N20" s="6">
        <f>(N18+2*((N16*N17/100/25.4)-0.2))</f>
        <v>24.529133858267716</v>
      </c>
      <c r="O20" s="1"/>
    </row>
    <row r="21" spans="1:14" ht="12">
      <c r="A21" s="7">
        <v>8000</v>
      </c>
      <c r="B21" s="3">
        <f t="shared" si="1"/>
        <v>54.0106903474305</v>
      </c>
      <c r="C21" s="3">
        <f t="shared" si="2"/>
        <v>77.77539410029992</v>
      </c>
      <c r="D21" s="3">
        <f t="shared" si="3"/>
        <v>103.11131793600367</v>
      </c>
      <c r="E21" s="3">
        <f t="shared" si="4"/>
        <v>124.22458779909016</v>
      </c>
      <c r="F21" s="3">
        <f t="shared" si="5"/>
        <v>144.028507593148</v>
      </c>
      <c r="G21" s="3" t="e">
        <f t="shared" si="6"/>
        <v>#DIV/0!</v>
      </c>
      <c r="J21" t="s">
        <v>15</v>
      </c>
      <c r="N21" s="6">
        <f>N20*PI()</f>
        <v>77.06054672805452</v>
      </c>
    </row>
    <row r="22" spans="1:7" ht="12">
      <c r="A22" s="17"/>
      <c r="B22" s="3"/>
      <c r="C22" s="3"/>
      <c r="D22" s="3"/>
      <c r="E22" s="3"/>
      <c r="F22" s="3"/>
      <c r="G22" s="3"/>
    </row>
    <row r="23" spans="1:7" ht="12">
      <c r="A23" s="17"/>
      <c r="B23" s="3"/>
      <c r="C23" s="3"/>
      <c r="D23" s="3"/>
      <c r="E23" s="3"/>
      <c r="F23" s="3"/>
      <c r="G23" s="3"/>
    </row>
    <row r="24" spans="1:17" ht="12">
      <c r="A24" s="3"/>
      <c r="B24" s="3"/>
      <c r="C24" s="3"/>
      <c r="D24" s="3"/>
      <c r="E24" s="3"/>
      <c r="F24" s="3"/>
      <c r="G24" s="3"/>
      <c r="O24" s="4"/>
      <c r="P24" s="4"/>
      <c r="Q24" s="4"/>
    </row>
    <row r="25" spans="15:17" ht="12">
      <c r="O25" s="4"/>
      <c r="P25" s="4"/>
      <c r="Q25" s="4"/>
    </row>
    <row r="26" spans="15:17" ht="12">
      <c r="O26" s="4"/>
      <c r="P26" s="4"/>
      <c r="Q26" s="4"/>
    </row>
    <row r="38" spans="2:4" ht="12">
      <c r="B38" s="12"/>
      <c r="C38" s="12"/>
      <c r="D38" s="12"/>
    </row>
    <row r="39" spans="1:7" ht="12">
      <c r="A39" s="5"/>
      <c r="C39" s="5"/>
      <c r="D39" s="5"/>
      <c r="F39" s="5"/>
      <c r="G39" s="5"/>
    </row>
    <row r="40" spans="5:7" ht="12">
      <c r="E40" s="11"/>
      <c r="F40" s="11"/>
      <c r="G40" s="11"/>
    </row>
    <row r="41" ht="12">
      <c r="E41" s="18"/>
    </row>
    <row r="42" spans="5:7" ht="12">
      <c r="E42" s="2"/>
      <c r="F42" s="2"/>
      <c r="G42" s="2"/>
    </row>
    <row r="43" spans="5:7" ht="12">
      <c r="E43" s="2"/>
      <c r="F43" s="2"/>
      <c r="G43" s="2"/>
    </row>
    <row r="44" spans="3:7" ht="12">
      <c r="C44" s="2"/>
      <c r="D44" s="2"/>
      <c r="E44" s="2"/>
      <c r="F44" s="2"/>
      <c r="G44" s="2"/>
    </row>
    <row r="45" spans="3:4" ht="12">
      <c r="C45" s="2"/>
      <c r="D45" s="2"/>
    </row>
    <row r="46" spans="2:7" ht="12">
      <c r="B46" s="11"/>
      <c r="C46" s="11"/>
      <c r="D46" s="11"/>
      <c r="E46" s="11"/>
      <c r="F46" s="11"/>
      <c r="G46" s="11"/>
    </row>
    <row r="48" spans="2:7" ht="12">
      <c r="B48" s="4"/>
      <c r="C48" s="4"/>
      <c r="D48" s="4"/>
      <c r="E48" s="4"/>
      <c r="F48" s="4"/>
      <c r="G48" s="4"/>
    </row>
    <row r="49" spans="2:7" ht="12">
      <c r="B49" s="4"/>
      <c r="C49" s="4"/>
      <c r="D49" s="4"/>
      <c r="E49" s="4"/>
      <c r="F49" s="4"/>
      <c r="G49" s="4"/>
    </row>
    <row r="50" spans="2:7" ht="12">
      <c r="B50" s="4"/>
      <c r="C50" s="4"/>
      <c r="D50" s="4"/>
      <c r="E50" s="4"/>
      <c r="F50" s="4"/>
      <c r="G50" s="4"/>
    </row>
    <row r="51" spans="2:7" ht="12">
      <c r="B51" s="4"/>
      <c r="C51" s="4"/>
      <c r="D51" s="4"/>
      <c r="E51" s="4"/>
      <c r="F51" s="4"/>
      <c r="G51" s="4"/>
    </row>
    <row r="52" spans="2:7" ht="12">
      <c r="B52" s="4"/>
      <c r="C52" s="4"/>
      <c r="D52" s="4"/>
      <c r="E52" s="4"/>
      <c r="F52" s="4"/>
      <c r="G52" s="4"/>
    </row>
    <row r="53" spans="2:7" ht="12">
      <c r="B53" s="4"/>
      <c r="C53" s="4"/>
      <c r="D53" s="4"/>
      <c r="E53" s="4"/>
      <c r="F53" s="4"/>
      <c r="G53" s="4"/>
    </row>
    <row r="54" spans="2:7" ht="12">
      <c r="B54" s="4"/>
      <c r="C54" s="4"/>
      <c r="D54" s="4"/>
      <c r="E54" s="4"/>
      <c r="F54" s="4"/>
      <c r="G54" s="4"/>
    </row>
    <row r="55" spans="2:7" ht="12">
      <c r="B55" s="4"/>
      <c r="C55" s="4"/>
      <c r="D55" s="4"/>
      <c r="E55" s="4"/>
      <c r="F55" s="4"/>
      <c r="G55" s="4"/>
    </row>
    <row r="56" spans="2:7" ht="12">
      <c r="B56" s="4"/>
      <c r="C56" s="4"/>
      <c r="D56" s="4"/>
      <c r="E56" s="4"/>
      <c r="F56" s="4"/>
      <c r="G56" s="4"/>
    </row>
    <row r="64" s="5" customFormat="1" ht="26.25" customHeight="1"/>
    <row r="71" spans="2:7" ht="12">
      <c r="B71" s="2"/>
      <c r="C71" s="2"/>
      <c r="D71" s="2"/>
      <c r="E71" s="2"/>
      <c r="F71" s="2"/>
      <c r="G71" s="2"/>
    </row>
    <row r="72" spans="2:7" ht="12">
      <c r="B72" s="2"/>
      <c r="C72" s="2"/>
      <c r="D72" s="2"/>
      <c r="E72" s="2"/>
      <c r="F72" s="2"/>
      <c r="G72" s="2"/>
    </row>
    <row r="73" spans="2:7" ht="12">
      <c r="B73" s="2"/>
      <c r="C73" s="2"/>
      <c r="D73" s="2"/>
      <c r="E73" s="2"/>
      <c r="F73" s="2"/>
      <c r="G73" s="2"/>
    </row>
    <row r="74" spans="2:7" ht="12">
      <c r="B74" s="2"/>
      <c r="C74" s="2"/>
      <c r="D74" s="2"/>
      <c r="E74" s="2"/>
      <c r="F74" s="2"/>
      <c r="G74" s="2"/>
    </row>
    <row r="75" spans="2:7" ht="12">
      <c r="B75" s="2"/>
      <c r="C75" s="2"/>
      <c r="D75" s="2"/>
      <c r="E75" s="2"/>
      <c r="F75" s="2"/>
      <c r="G75" s="2"/>
    </row>
  </sheetData>
  <mergeCells count="2">
    <mergeCell ref="K5:M5"/>
    <mergeCell ref="J15:N15"/>
  </mergeCells>
  <printOptions/>
  <pageMargins left="0.75" right="0.75" top="1" bottom="1" header="0.5" footer="0.5"/>
  <pageSetup horizontalDpi="600" verticalDpi="6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Q75"/>
  <sheetViews>
    <sheetView zoomScale="90" zoomScaleNormal="90" workbookViewId="0" topLeftCell="A1">
      <selection activeCell="C26" sqref="C26"/>
    </sheetView>
  </sheetViews>
  <sheetFormatPr defaultColWidth="11.421875" defaultRowHeight="12.75"/>
  <cols>
    <col min="1" max="1" width="10.00390625" style="0" customWidth="1"/>
    <col min="2" max="2" width="12.7109375" style="0" customWidth="1"/>
    <col min="3" max="6" width="8.8515625" style="0" customWidth="1"/>
    <col min="7" max="7" width="9.140625" style="0" hidden="1" customWidth="1"/>
    <col min="8" max="8" width="4.00390625" style="0" customWidth="1"/>
    <col min="9" max="10" width="8.8515625" style="0" customWidth="1"/>
    <col min="11" max="13" width="4.28125" style="0" customWidth="1"/>
    <col min="14" max="15" width="9.7109375" style="0" customWidth="1"/>
    <col min="16" max="16384" width="8.8515625" style="0" customWidth="1"/>
  </cols>
  <sheetData>
    <row r="1" spans="2:7" ht="70.5">
      <c r="B1" s="23" t="s">
        <v>29</v>
      </c>
      <c r="C1" s="10"/>
      <c r="D1" s="10"/>
      <c r="E1" s="10"/>
      <c r="F1" s="10"/>
      <c r="G1" s="10"/>
    </row>
    <row r="2" spans="1:7" ht="12">
      <c r="A2" s="8" t="s">
        <v>0</v>
      </c>
      <c r="B2" s="9"/>
      <c r="C2" s="9"/>
      <c r="D2" s="1"/>
      <c r="E2" s="1"/>
      <c r="F2" s="1"/>
      <c r="G2" s="1"/>
    </row>
    <row r="3" spans="2:7" ht="12">
      <c r="B3" s="1"/>
      <c r="C3" s="1"/>
      <c r="D3" s="1"/>
      <c r="E3" s="1"/>
      <c r="F3" s="1"/>
      <c r="G3" s="1"/>
    </row>
    <row r="5" spans="2:15" ht="12">
      <c r="B5" s="21" t="s">
        <v>1</v>
      </c>
      <c r="C5" s="11"/>
      <c r="D5" s="11"/>
      <c r="E5" s="11"/>
      <c r="F5" s="11"/>
      <c r="G5" s="11"/>
      <c r="J5" s="19" t="s">
        <v>9</v>
      </c>
      <c r="K5" s="24" t="s">
        <v>17</v>
      </c>
      <c r="L5" s="24"/>
      <c r="M5" s="24"/>
      <c r="N5" s="20" t="s">
        <v>18</v>
      </c>
      <c r="O5" s="20" t="s">
        <v>10</v>
      </c>
    </row>
    <row r="6" spans="1:15" ht="12">
      <c r="A6" s="19" t="s">
        <v>2</v>
      </c>
      <c r="B6" s="19" t="s">
        <v>3</v>
      </c>
      <c r="C6" s="19" t="s">
        <v>4</v>
      </c>
      <c r="D6" s="19" t="s">
        <v>5</v>
      </c>
      <c r="E6" s="19" t="s">
        <v>6</v>
      </c>
      <c r="F6" s="19" t="s">
        <v>7</v>
      </c>
      <c r="G6" s="19" t="s">
        <v>16</v>
      </c>
      <c r="J6" t="s">
        <v>8</v>
      </c>
      <c r="K6" s="13">
        <v>17</v>
      </c>
      <c r="L6" s="1" t="s">
        <v>19</v>
      </c>
      <c r="M6" s="14">
        <v>21</v>
      </c>
      <c r="N6" s="15">
        <f aca="true" t="shared" si="0" ref="N6:N12">M6/K6</f>
        <v>1.2352941176470589</v>
      </c>
      <c r="O6" s="1"/>
    </row>
    <row r="7" spans="1:15" ht="12">
      <c r="A7" s="7">
        <v>1000</v>
      </c>
      <c r="B7" s="3">
        <f aca="true" t="shared" si="1" ref="B7:B21">$A7/O$7*$N$21/12/5280*60</f>
        <v>6.265444666250224</v>
      </c>
      <c r="C7" s="3">
        <f aca="true" t="shared" si="2" ref="C7:C21">$A7/O$8*$N$21/12/5280*60</f>
        <v>9.02224031940032</v>
      </c>
      <c r="D7" s="3">
        <f aca="true" t="shared" si="3" ref="D7:D21">$A7/O$9*$N$21/12/5280*60</f>
        <v>11.961303453750427</v>
      </c>
      <c r="E7" s="3">
        <f aca="true" t="shared" si="4" ref="E7:E21">$A7/O$10*$N$21/12/5280*60</f>
        <v>14.410522732375513</v>
      </c>
      <c r="F7" s="3">
        <f aca="true" t="shared" si="5" ref="F7:F21">$A7/O$11*$N$21/12/5280*60</f>
        <v>16.70785244333393</v>
      </c>
      <c r="G7" s="3" t="e">
        <f aca="true" t="shared" si="6" ref="G7:G21">$A7/O$12*$N$21/12/5280*60</f>
        <v>#DIV/0!</v>
      </c>
      <c r="J7" t="s">
        <v>3</v>
      </c>
      <c r="K7" s="13">
        <v>14</v>
      </c>
      <c r="L7" s="1" t="s">
        <v>19</v>
      </c>
      <c r="M7" s="14">
        <v>28</v>
      </c>
      <c r="N7" s="15">
        <f t="shared" si="0"/>
        <v>2</v>
      </c>
      <c r="O7" s="15">
        <f>$N$6*N7*$M$12/$K$12</f>
        <v>11.647058823529411</v>
      </c>
    </row>
    <row r="8" spans="1:15" ht="12">
      <c r="A8" s="7">
        <v>1500</v>
      </c>
      <c r="B8" s="3">
        <f t="shared" si="1"/>
        <v>9.398166999375334</v>
      </c>
      <c r="C8" s="3">
        <f t="shared" si="2"/>
        <v>13.53336047910048</v>
      </c>
      <c r="D8" s="3">
        <f t="shared" si="3"/>
        <v>17.941955180625637</v>
      </c>
      <c r="E8" s="3">
        <f t="shared" si="4"/>
        <v>21.615784098563267</v>
      </c>
      <c r="F8" s="3">
        <f t="shared" si="5"/>
        <v>25.061778665000894</v>
      </c>
      <c r="G8" s="3" t="e">
        <f t="shared" si="6"/>
        <v>#DIV/0!</v>
      </c>
      <c r="J8" t="s">
        <v>4</v>
      </c>
      <c r="K8" s="13">
        <v>18</v>
      </c>
      <c r="L8" s="1" t="s">
        <v>19</v>
      </c>
      <c r="M8" s="14">
        <v>25</v>
      </c>
      <c r="N8" s="15">
        <f t="shared" si="0"/>
        <v>1.3888888888888888</v>
      </c>
      <c r="O8" s="15">
        <f>$N$6*N8*$M$12/$K$12</f>
        <v>8.088235294117649</v>
      </c>
    </row>
    <row r="9" spans="1:15" ht="12">
      <c r="A9" s="7">
        <v>2000</v>
      </c>
      <c r="B9" s="3">
        <f t="shared" si="1"/>
        <v>12.530889332500449</v>
      </c>
      <c r="C9" s="3">
        <f t="shared" si="2"/>
        <v>18.04448063880064</v>
      </c>
      <c r="D9" s="3">
        <f t="shared" si="3"/>
        <v>23.922606907500853</v>
      </c>
      <c r="E9" s="3">
        <f t="shared" si="4"/>
        <v>28.821045464751027</v>
      </c>
      <c r="F9" s="3">
        <f t="shared" si="5"/>
        <v>33.41570488666786</v>
      </c>
      <c r="G9" s="3" t="e">
        <f t="shared" si="6"/>
        <v>#DIV/0!</v>
      </c>
      <c r="J9" t="s">
        <v>5</v>
      </c>
      <c r="K9" s="13">
        <v>21</v>
      </c>
      <c r="L9" s="1" t="s">
        <v>19</v>
      </c>
      <c r="M9" s="14">
        <v>22</v>
      </c>
      <c r="N9" s="15">
        <f t="shared" si="0"/>
        <v>1.0476190476190477</v>
      </c>
      <c r="O9" s="15">
        <f>$N$6*N9*$M$12/$K$12</f>
        <v>6.100840336134454</v>
      </c>
    </row>
    <row r="10" spans="1:15" ht="12">
      <c r="A10" s="7">
        <v>2500</v>
      </c>
      <c r="B10" s="3">
        <f t="shared" si="1"/>
        <v>15.66361166562556</v>
      </c>
      <c r="C10" s="3">
        <f t="shared" si="2"/>
        <v>22.5556007985008</v>
      </c>
      <c r="D10" s="3">
        <f t="shared" si="3"/>
        <v>29.903258634376066</v>
      </c>
      <c r="E10" s="3">
        <f t="shared" si="4"/>
        <v>36.026306830938786</v>
      </c>
      <c r="F10" s="3">
        <f t="shared" si="5"/>
        <v>41.76963110833482</v>
      </c>
      <c r="G10" s="3" t="e">
        <f t="shared" si="6"/>
        <v>#DIV/0!</v>
      </c>
      <c r="J10" t="s">
        <v>6</v>
      </c>
      <c r="K10" s="13">
        <v>23</v>
      </c>
      <c r="L10" s="1" t="s">
        <v>19</v>
      </c>
      <c r="M10" s="14">
        <v>20</v>
      </c>
      <c r="N10" s="15">
        <f t="shared" si="0"/>
        <v>0.8695652173913043</v>
      </c>
      <c r="O10" s="15">
        <f>$N$6*N10*$M$12/$K$12</f>
        <v>5.063938618925832</v>
      </c>
    </row>
    <row r="11" spans="1:15" ht="12">
      <c r="A11" s="7">
        <v>3000</v>
      </c>
      <c r="B11" s="3">
        <f t="shared" si="1"/>
        <v>18.79633399875067</v>
      </c>
      <c r="C11" s="3">
        <f t="shared" si="2"/>
        <v>27.06672095820096</v>
      </c>
      <c r="D11" s="3">
        <f t="shared" si="3"/>
        <v>35.883910361251274</v>
      </c>
      <c r="E11" s="3">
        <f t="shared" si="4"/>
        <v>43.231568197126535</v>
      </c>
      <c r="F11" s="3">
        <f t="shared" si="5"/>
        <v>50.12355733000179</v>
      </c>
      <c r="G11" s="3" t="e">
        <f t="shared" si="6"/>
        <v>#DIV/0!</v>
      </c>
      <c r="J11" t="s">
        <v>7</v>
      </c>
      <c r="K11" s="13">
        <v>28</v>
      </c>
      <c r="L11" s="1" t="s">
        <v>19</v>
      </c>
      <c r="M11" s="14">
        <v>21</v>
      </c>
      <c r="N11" s="15">
        <f t="shared" si="0"/>
        <v>0.75</v>
      </c>
      <c r="O11" s="15">
        <f>$N$6*N11*$M$12/$K$12</f>
        <v>4.36764705882353</v>
      </c>
    </row>
    <row r="12" spans="1:15" ht="12">
      <c r="A12" s="7">
        <v>3500</v>
      </c>
      <c r="B12" s="3">
        <f t="shared" si="1"/>
        <v>21.929056331875785</v>
      </c>
      <c r="C12" s="3">
        <f t="shared" si="2"/>
        <v>31.577841117901123</v>
      </c>
      <c r="D12" s="3">
        <f t="shared" si="3"/>
        <v>41.8645620881265</v>
      </c>
      <c r="E12" s="3">
        <f t="shared" si="4"/>
        <v>50.43682956331429</v>
      </c>
      <c r="F12" s="3">
        <f t="shared" si="5"/>
        <v>58.477483551668755</v>
      </c>
      <c r="G12" s="3" t="e">
        <f t="shared" si="6"/>
        <v>#DIV/0!</v>
      </c>
      <c r="J12" t="s">
        <v>20</v>
      </c>
      <c r="K12" s="16">
        <v>7</v>
      </c>
      <c r="L12" s="1" t="s">
        <v>19</v>
      </c>
      <c r="M12" s="22">
        <v>33</v>
      </c>
      <c r="N12" s="15">
        <f t="shared" si="0"/>
        <v>4.714285714285714</v>
      </c>
      <c r="O12" s="15"/>
    </row>
    <row r="13" spans="1:7" ht="12">
      <c r="A13" s="7">
        <v>4000</v>
      </c>
      <c r="B13" s="3">
        <f t="shared" si="1"/>
        <v>25.061778665000897</v>
      </c>
      <c r="C13" s="3">
        <f t="shared" si="2"/>
        <v>36.08896127760128</v>
      </c>
      <c r="D13" s="3">
        <f t="shared" si="3"/>
        <v>47.845213815001706</v>
      </c>
      <c r="E13" s="3">
        <f t="shared" si="4"/>
        <v>57.642090929502054</v>
      </c>
      <c r="F13" s="3">
        <f t="shared" si="5"/>
        <v>66.83140977333572</v>
      </c>
      <c r="G13" s="3" t="e">
        <f t="shared" si="6"/>
        <v>#DIV/0!</v>
      </c>
    </row>
    <row r="14" spans="1:15" ht="12">
      <c r="A14" s="7">
        <v>4500</v>
      </c>
      <c r="B14" s="3">
        <f t="shared" si="1"/>
        <v>28.19450099812601</v>
      </c>
      <c r="C14" s="3">
        <f t="shared" si="2"/>
        <v>40.60008143730144</v>
      </c>
      <c r="D14" s="3">
        <f t="shared" si="3"/>
        <v>53.82586554187691</v>
      </c>
      <c r="E14" s="3">
        <f t="shared" si="4"/>
        <v>64.84735229568982</v>
      </c>
      <c r="F14" s="3">
        <f t="shared" si="5"/>
        <v>75.18533599500267</v>
      </c>
      <c r="G14" s="3" t="e">
        <f t="shared" si="6"/>
        <v>#DIV/0!</v>
      </c>
      <c r="O14" s="15"/>
    </row>
    <row r="15" spans="1:14" ht="12">
      <c r="A15" s="7">
        <v>5000</v>
      </c>
      <c r="B15" s="3">
        <f t="shared" si="1"/>
        <v>31.32722333125112</v>
      </c>
      <c r="C15" s="3">
        <f t="shared" si="2"/>
        <v>45.1112015970016</v>
      </c>
      <c r="D15" s="3">
        <f t="shared" si="3"/>
        <v>59.80651726875213</v>
      </c>
      <c r="E15" s="3">
        <f t="shared" si="4"/>
        <v>72.05261366187757</v>
      </c>
      <c r="F15" s="3">
        <f t="shared" si="5"/>
        <v>83.53926221666964</v>
      </c>
      <c r="G15" s="3" t="e">
        <f t="shared" si="6"/>
        <v>#DIV/0!</v>
      </c>
      <c r="J15" s="25" t="s">
        <v>11</v>
      </c>
      <c r="K15" s="26"/>
      <c r="L15" s="26"/>
      <c r="M15" s="26"/>
      <c r="N15" s="26"/>
    </row>
    <row r="16" spans="1:15" ht="12">
      <c r="A16" s="7">
        <v>5500</v>
      </c>
      <c r="B16" s="3">
        <f t="shared" si="1"/>
        <v>34.45994566437623</v>
      </c>
      <c r="C16" s="3">
        <f t="shared" si="2"/>
        <v>49.622321756701766</v>
      </c>
      <c r="D16" s="3">
        <f t="shared" si="3"/>
        <v>65.78716899562734</v>
      </c>
      <c r="E16" s="3">
        <f t="shared" si="4"/>
        <v>79.25787502806533</v>
      </c>
      <c r="F16" s="3">
        <f t="shared" si="5"/>
        <v>91.8931884383366</v>
      </c>
      <c r="G16" s="3" t="e">
        <f t="shared" si="6"/>
        <v>#DIV/0!</v>
      </c>
      <c r="J16" s="4" t="s">
        <v>12</v>
      </c>
      <c r="K16" s="4"/>
      <c r="M16" s="4"/>
      <c r="N16" s="7">
        <v>110</v>
      </c>
      <c r="O16" s="15"/>
    </row>
    <row r="17" spans="1:14" ht="12">
      <c r="A17" s="7">
        <v>6000</v>
      </c>
      <c r="B17" s="3">
        <f t="shared" si="1"/>
        <v>37.59266799750134</v>
      </c>
      <c r="C17" s="3">
        <f t="shared" si="2"/>
        <v>54.13344191640192</v>
      </c>
      <c r="D17" s="3">
        <f t="shared" si="3"/>
        <v>71.76782072250255</v>
      </c>
      <c r="E17" s="3">
        <f t="shared" si="4"/>
        <v>86.46313639425307</v>
      </c>
      <c r="F17" s="3">
        <f t="shared" si="5"/>
        <v>100.24711466000358</v>
      </c>
      <c r="G17" s="3" t="e">
        <f t="shared" si="6"/>
        <v>#DIV/0!</v>
      </c>
      <c r="J17" s="4" t="s">
        <v>13</v>
      </c>
      <c r="N17" s="7">
        <v>80</v>
      </c>
    </row>
    <row r="18" spans="1:15" ht="12">
      <c r="A18" s="7">
        <v>6500</v>
      </c>
      <c r="B18" s="3">
        <f t="shared" si="1"/>
        <v>40.72539033062646</v>
      </c>
      <c r="C18" s="3">
        <f t="shared" si="2"/>
        <v>58.64456207610208</v>
      </c>
      <c r="D18" s="3">
        <f t="shared" si="3"/>
        <v>77.74847244937776</v>
      </c>
      <c r="E18" s="3">
        <f t="shared" si="4"/>
        <v>93.66839776044084</v>
      </c>
      <c r="F18" s="3">
        <f t="shared" si="5"/>
        <v>108.60104088167053</v>
      </c>
      <c r="G18" s="3" t="e">
        <f t="shared" si="6"/>
        <v>#DIV/0!</v>
      </c>
      <c r="J18" t="s">
        <v>22</v>
      </c>
      <c r="N18" s="7">
        <v>18</v>
      </c>
      <c r="O18" s="15"/>
    </row>
    <row r="19" spans="1:15" ht="12">
      <c r="A19" s="7">
        <v>7000</v>
      </c>
      <c r="B19" s="3">
        <f t="shared" si="1"/>
        <v>43.85811266375157</v>
      </c>
      <c r="C19" s="3">
        <f t="shared" si="2"/>
        <v>63.155682235802246</v>
      </c>
      <c r="D19" s="3">
        <f t="shared" si="3"/>
        <v>83.729124176253</v>
      </c>
      <c r="E19" s="3">
        <f t="shared" si="4"/>
        <v>100.87365912662858</v>
      </c>
      <c r="F19" s="3">
        <f t="shared" si="5"/>
        <v>116.95496710333751</v>
      </c>
      <c r="G19" s="3" t="e">
        <f t="shared" si="6"/>
        <v>#DIV/0!</v>
      </c>
      <c r="O19" s="1"/>
    </row>
    <row r="20" spans="1:15" ht="12">
      <c r="A20" s="7">
        <v>7500</v>
      </c>
      <c r="B20" s="3">
        <f t="shared" si="1"/>
        <v>46.990834996876686</v>
      </c>
      <c r="C20" s="3">
        <f t="shared" si="2"/>
        <v>67.66680239550242</v>
      </c>
      <c r="D20" s="3">
        <f t="shared" si="3"/>
        <v>89.7097759031282</v>
      </c>
      <c r="E20" s="3">
        <f t="shared" si="4"/>
        <v>108.07892049281635</v>
      </c>
      <c r="F20" s="3">
        <f t="shared" si="5"/>
        <v>125.30889332500448</v>
      </c>
      <c r="G20" s="3" t="e">
        <f t="shared" si="6"/>
        <v>#DIV/0!</v>
      </c>
      <c r="J20" t="s">
        <v>14</v>
      </c>
      <c r="N20" s="6">
        <f>(N18+2*((N16*N17/100/25.4)-0.2))</f>
        <v>24.529133858267716</v>
      </c>
      <c r="O20" s="1"/>
    </row>
    <row r="21" spans="1:14" ht="12">
      <c r="A21" s="7">
        <v>8000</v>
      </c>
      <c r="B21" s="3">
        <f t="shared" si="1"/>
        <v>50.123557330001795</v>
      </c>
      <c r="C21" s="3">
        <f t="shared" si="2"/>
        <v>72.17792255520256</v>
      </c>
      <c r="D21" s="3">
        <f t="shared" si="3"/>
        <v>95.69042763000341</v>
      </c>
      <c r="E21" s="3">
        <f t="shared" si="4"/>
        <v>115.28418185900411</v>
      </c>
      <c r="F21" s="3">
        <f t="shared" si="5"/>
        <v>133.66281954667144</v>
      </c>
      <c r="G21" s="3" t="e">
        <f t="shared" si="6"/>
        <v>#DIV/0!</v>
      </c>
      <c r="J21" t="s">
        <v>15</v>
      </c>
      <c r="N21" s="6">
        <f>N20*PI()</f>
        <v>77.06054672805452</v>
      </c>
    </row>
    <row r="22" spans="1:7" ht="12">
      <c r="A22" s="17"/>
      <c r="B22" s="3"/>
      <c r="C22" s="3"/>
      <c r="D22" s="3"/>
      <c r="E22" s="3"/>
      <c r="F22" s="3"/>
      <c r="G22" s="3"/>
    </row>
    <row r="23" spans="1:7" ht="12">
      <c r="A23" s="17"/>
      <c r="B23" s="3"/>
      <c r="C23" s="3"/>
      <c r="D23" s="3"/>
      <c r="E23" s="3"/>
      <c r="F23" s="3"/>
      <c r="G23" s="3"/>
    </row>
    <row r="24" spans="1:17" ht="12">
      <c r="A24" s="3"/>
      <c r="B24" s="3"/>
      <c r="C24" s="3"/>
      <c r="D24" s="3"/>
      <c r="E24" s="3"/>
      <c r="F24" s="3"/>
      <c r="G24" s="3"/>
      <c r="O24" s="4"/>
      <c r="P24" s="4"/>
      <c r="Q24" s="4"/>
    </row>
    <row r="25" spans="15:17" ht="12">
      <c r="O25" s="4"/>
      <c r="P25" s="4"/>
      <c r="Q25" s="4"/>
    </row>
    <row r="26" spans="15:17" ht="12">
      <c r="O26" s="4"/>
      <c r="P26" s="4"/>
      <c r="Q26" s="4"/>
    </row>
    <row r="38" spans="2:4" ht="12">
      <c r="B38" s="12"/>
      <c r="C38" s="12"/>
      <c r="D38" s="12"/>
    </row>
    <row r="39" spans="1:7" ht="12">
      <c r="A39" s="5"/>
      <c r="C39" s="5"/>
      <c r="D39" s="5"/>
      <c r="F39" s="5"/>
      <c r="G39" s="5"/>
    </row>
    <row r="40" spans="5:7" ht="12">
      <c r="E40" s="11"/>
      <c r="F40" s="11"/>
      <c r="G40" s="11"/>
    </row>
    <row r="41" ht="12">
      <c r="E41" s="18"/>
    </row>
    <row r="42" spans="5:7" ht="12">
      <c r="E42" s="2"/>
      <c r="F42" s="2"/>
      <c r="G42" s="2"/>
    </row>
    <row r="43" spans="5:7" ht="12">
      <c r="E43" s="2"/>
      <c r="F43" s="2"/>
      <c r="G43" s="2"/>
    </row>
    <row r="44" spans="3:7" ht="12">
      <c r="C44" s="2"/>
      <c r="D44" s="2"/>
      <c r="E44" s="2"/>
      <c r="F44" s="2"/>
      <c r="G44" s="2"/>
    </row>
    <row r="45" spans="3:4" ht="12">
      <c r="C45" s="2"/>
      <c r="D45" s="2"/>
    </row>
    <row r="46" spans="2:7" ht="12">
      <c r="B46" s="11"/>
      <c r="C46" s="11"/>
      <c r="D46" s="11"/>
      <c r="E46" s="11"/>
      <c r="F46" s="11"/>
      <c r="G46" s="11"/>
    </row>
    <row r="48" spans="2:7" ht="12">
      <c r="B48" s="4"/>
      <c r="C48" s="4"/>
      <c r="D48" s="4"/>
      <c r="E48" s="4"/>
      <c r="F48" s="4"/>
      <c r="G48" s="4"/>
    </row>
    <row r="49" spans="2:7" ht="12">
      <c r="B49" s="4"/>
      <c r="C49" s="4"/>
      <c r="D49" s="4"/>
      <c r="E49" s="4"/>
      <c r="F49" s="4"/>
      <c r="G49" s="4"/>
    </row>
    <row r="50" spans="2:7" ht="12">
      <c r="B50" s="4"/>
      <c r="C50" s="4"/>
      <c r="D50" s="4"/>
      <c r="E50" s="4"/>
      <c r="F50" s="4"/>
      <c r="G50" s="4"/>
    </row>
    <row r="51" spans="2:7" ht="12">
      <c r="B51" s="4"/>
      <c r="C51" s="4"/>
      <c r="D51" s="4"/>
      <c r="E51" s="4"/>
      <c r="F51" s="4"/>
      <c r="G51" s="4"/>
    </row>
    <row r="52" spans="2:7" ht="12">
      <c r="B52" s="4"/>
      <c r="C52" s="4"/>
      <c r="D52" s="4"/>
      <c r="E52" s="4"/>
      <c r="F52" s="4"/>
      <c r="G52" s="4"/>
    </row>
    <row r="53" spans="2:7" ht="12">
      <c r="B53" s="4"/>
      <c r="C53" s="4"/>
      <c r="D53" s="4"/>
      <c r="E53" s="4"/>
      <c r="F53" s="4"/>
      <c r="G53" s="4"/>
    </row>
    <row r="54" spans="2:7" ht="12">
      <c r="B54" s="4"/>
      <c r="C54" s="4"/>
      <c r="D54" s="4"/>
      <c r="E54" s="4"/>
      <c r="F54" s="4"/>
      <c r="G54" s="4"/>
    </row>
    <row r="55" spans="2:7" ht="12">
      <c r="B55" s="4"/>
      <c r="C55" s="4"/>
      <c r="D55" s="4"/>
      <c r="E55" s="4"/>
      <c r="F55" s="4"/>
      <c r="G55" s="4"/>
    </row>
    <row r="56" spans="2:7" ht="12">
      <c r="B56" s="4"/>
      <c r="C56" s="4"/>
      <c r="D56" s="4"/>
      <c r="E56" s="4"/>
      <c r="F56" s="4"/>
      <c r="G56" s="4"/>
    </row>
    <row r="64" s="5" customFormat="1" ht="26.25" customHeight="1"/>
    <row r="71" spans="2:7" ht="12">
      <c r="B71" s="2"/>
      <c r="C71" s="2"/>
      <c r="D71" s="2"/>
      <c r="E71" s="2"/>
      <c r="F71" s="2"/>
      <c r="G71" s="2"/>
    </row>
    <row r="72" spans="2:7" ht="12">
      <c r="B72" s="2"/>
      <c r="C72" s="2"/>
      <c r="D72" s="2"/>
      <c r="E72" s="2"/>
      <c r="F72" s="2"/>
      <c r="G72" s="2"/>
    </row>
    <row r="73" spans="2:7" ht="12">
      <c r="B73" s="2"/>
      <c r="C73" s="2"/>
      <c r="D73" s="2"/>
      <c r="E73" s="2"/>
      <c r="F73" s="2"/>
      <c r="G73" s="2"/>
    </row>
    <row r="74" spans="2:7" ht="12">
      <c r="B74" s="2"/>
      <c r="C74" s="2"/>
      <c r="D74" s="2"/>
      <c r="E74" s="2"/>
      <c r="F74" s="2"/>
      <c r="G74" s="2"/>
    </row>
    <row r="75" spans="2:7" ht="12">
      <c r="B75" s="2"/>
      <c r="C75" s="2"/>
      <c r="D75" s="2"/>
      <c r="E75" s="2"/>
      <c r="F75" s="2"/>
      <c r="G75" s="2"/>
    </row>
  </sheetData>
  <mergeCells count="2">
    <mergeCell ref="K5:M5"/>
    <mergeCell ref="J15:N15"/>
  </mergeCells>
  <printOptions/>
  <pageMargins left="0.75" right="0.75" top="1" bottom="1" header="0.5" footer="0.5"/>
  <pageSetup horizontalDpi="600" verticalDpi="6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Q75"/>
  <sheetViews>
    <sheetView zoomScale="90" zoomScaleNormal="90" workbookViewId="0" topLeftCell="A1">
      <selection activeCell="M12" sqref="M12"/>
    </sheetView>
  </sheetViews>
  <sheetFormatPr defaultColWidth="11.421875" defaultRowHeight="12.75"/>
  <cols>
    <col min="1" max="1" width="10.00390625" style="0" customWidth="1"/>
    <col min="2" max="2" width="12.7109375" style="0" customWidth="1"/>
    <col min="3" max="6" width="8.8515625" style="0" customWidth="1"/>
    <col min="7" max="7" width="9.140625" style="0" hidden="1" customWidth="1"/>
    <col min="8" max="8" width="4.00390625" style="0" customWidth="1"/>
    <col min="9" max="10" width="8.8515625" style="0" customWidth="1"/>
    <col min="11" max="13" width="4.28125" style="0" customWidth="1"/>
    <col min="14" max="15" width="9.7109375" style="0" customWidth="1"/>
    <col min="16" max="16384" width="8.8515625" style="0" customWidth="1"/>
  </cols>
  <sheetData>
    <row r="1" spans="2:7" ht="15">
      <c r="B1" s="23" t="s">
        <v>30</v>
      </c>
      <c r="C1" s="10"/>
      <c r="D1" s="10"/>
      <c r="E1" s="10"/>
      <c r="F1" s="10"/>
      <c r="G1" s="10"/>
    </row>
    <row r="2" spans="1:7" ht="12">
      <c r="A2" s="8" t="s">
        <v>0</v>
      </c>
      <c r="B2" s="9"/>
      <c r="C2" s="9"/>
      <c r="D2" s="1"/>
      <c r="E2" s="1"/>
      <c r="F2" s="1"/>
      <c r="G2" s="1"/>
    </row>
    <row r="3" spans="2:7" ht="12">
      <c r="B3" s="1"/>
      <c r="C3" s="1"/>
      <c r="D3" s="1"/>
      <c r="E3" s="1"/>
      <c r="F3" s="1"/>
      <c r="G3" s="1"/>
    </row>
    <row r="5" spans="2:15" ht="12">
      <c r="B5" s="21" t="s">
        <v>1</v>
      </c>
      <c r="C5" s="11"/>
      <c r="D5" s="11"/>
      <c r="E5" s="11"/>
      <c r="F5" s="11"/>
      <c r="G5" s="11"/>
      <c r="J5" s="19" t="s">
        <v>9</v>
      </c>
      <c r="K5" s="24" t="s">
        <v>17</v>
      </c>
      <c r="L5" s="24"/>
      <c r="M5" s="24"/>
      <c r="N5" s="20" t="s">
        <v>18</v>
      </c>
      <c r="O5" s="20" t="s">
        <v>10</v>
      </c>
    </row>
    <row r="6" spans="1:15" ht="12">
      <c r="A6" s="19" t="s">
        <v>2</v>
      </c>
      <c r="B6" s="19" t="s">
        <v>3</v>
      </c>
      <c r="C6" s="19" t="s">
        <v>4</v>
      </c>
      <c r="D6" s="19" t="s">
        <v>5</v>
      </c>
      <c r="E6" s="19" t="s">
        <v>6</v>
      </c>
      <c r="F6" s="19" t="s">
        <v>7</v>
      </c>
      <c r="G6" s="19" t="s">
        <v>16</v>
      </c>
      <c r="J6" t="s">
        <v>8</v>
      </c>
      <c r="K6" s="13">
        <v>17</v>
      </c>
      <c r="L6" s="1" t="s">
        <v>19</v>
      </c>
      <c r="M6" s="14">
        <v>21</v>
      </c>
      <c r="N6" s="15">
        <f aca="true" t="shared" si="0" ref="N6:N12">M6/K6</f>
        <v>1.2352941176470589</v>
      </c>
      <c r="O6" s="1"/>
    </row>
    <row r="7" spans="1:15" ht="12">
      <c r="A7" s="7">
        <v>1000</v>
      </c>
      <c r="B7" s="3">
        <f aca="true" t="shared" si="1" ref="B7:B21">$A7/O$7*$N$21/12/5280*60</f>
        <v>5.538205553203322</v>
      </c>
      <c r="C7" s="3">
        <f aca="true" t="shared" si="2" ref="C7:C21">$A7/O$8*$N$21/12/5280*60</f>
        <v>7.975015996612785</v>
      </c>
      <c r="D7" s="3">
        <f aca="true" t="shared" si="3" ref="D7:D21">$A7/O$9*$N$21/12/5280*60</f>
        <v>10.572937874297251</v>
      </c>
      <c r="E7" s="3">
        <f aca="true" t="shared" si="4" ref="E7:E21">$A7/O$10*$N$21/12/5280*60</f>
        <v>12.737872772367643</v>
      </c>
      <c r="F7" s="3">
        <f aca="true" t="shared" si="5" ref="F7:F21">$A7/O$11*$N$21/12/5280*60</f>
        <v>14.768548141875527</v>
      </c>
      <c r="G7" s="3" t="e">
        <f aca="true" t="shared" si="6" ref="G7:G21">$A7/O$12*$N$21/12/5280*60</f>
        <v>#DIV/0!</v>
      </c>
      <c r="J7" t="s">
        <v>3</v>
      </c>
      <c r="K7" s="13">
        <v>14</v>
      </c>
      <c r="L7" s="1" t="s">
        <v>19</v>
      </c>
      <c r="M7" s="14">
        <v>28</v>
      </c>
      <c r="N7" s="15">
        <f t="shared" si="0"/>
        <v>2</v>
      </c>
      <c r="O7" s="15">
        <f>$N$6*N7*$M$12/$K$12</f>
        <v>13.176470588235295</v>
      </c>
    </row>
    <row r="8" spans="1:15" ht="12">
      <c r="A8" s="7">
        <v>1500</v>
      </c>
      <c r="B8" s="3">
        <f t="shared" si="1"/>
        <v>8.307308329804984</v>
      </c>
      <c r="C8" s="3">
        <f t="shared" si="2"/>
        <v>11.962523994919177</v>
      </c>
      <c r="D8" s="3">
        <f t="shared" si="3"/>
        <v>15.85940681144588</v>
      </c>
      <c r="E8" s="3">
        <f t="shared" si="4"/>
        <v>19.106809158551467</v>
      </c>
      <c r="F8" s="3">
        <f t="shared" si="5"/>
        <v>22.152822212813287</v>
      </c>
      <c r="G8" s="3" t="e">
        <f t="shared" si="6"/>
        <v>#DIV/0!</v>
      </c>
      <c r="J8" t="s">
        <v>4</v>
      </c>
      <c r="K8" s="13">
        <v>18</v>
      </c>
      <c r="L8" s="1" t="s">
        <v>19</v>
      </c>
      <c r="M8" s="14">
        <v>25</v>
      </c>
      <c r="N8" s="15">
        <f t="shared" si="0"/>
        <v>1.3888888888888888</v>
      </c>
      <c r="O8" s="15">
        <f>$N$6*N8*$M$12/$K$12</f>
        <v>9.150326797385622</v>
      </c>
    </row>
    <row r="9" spans="1:15" ht="12">
      <c r="A9" s="7">
        <v>2000</v>
      </c>
      <c r="B9" s="3">
        <f t="shared" si="1"/>
        <v>11.076411106406644</v>
      </c>
      <c r="C9" s="3">
        <f t="shared" si="2"/>
        <v>15.95003199322557</v>
      </c>
      <c r="D9" s="3">
        <f t="shared" si="3"/>
        <v>21.145875748594502</v>
      </c>
      <c r="E9" s="3">
        <f t="shared" si="4"/>
        <v>25.475745544735286</v>
      </c>
      <c r="F9" s="3">
        <f t="shared" si="5"/>
        <v>29.537096283751055</v>
      </c>
      <c r="G9" s="3" t="e">
        <f t="shared" si="6"/>
        <v>#DIV/0!</v>
      </c>
      <c r="J9" t="s">
        <v>5</v>
      </c>
      <c r="K9" s="13">
        <v>21</v>
      </c>
      <c r="L9" s="1" t="s">
        <v>19</v>
      </c>
      <c r="M9" s="14">
        <v>22</v>
      </c>
      <c r="N9" s="15">
        <f t="shared" si="0"/>
        <v>1.0476190476190477</v>
      </c>
      <c r="O9" s="15">
        <f>$N$6*N9*$M$12/$K$12</f>
        <v>6.901960784313726</v>
      </c>
    </row>
    <row r="10" spans="1:15" ht="12">
      <c r="A10" s="7">
        <v>2500</v>
      </c>
      <c r="B10" s="3">
        <f t="shared" si="1"/>
        <v>13.845513883008305</v>
      </c>
      <c r="C10" s="3">
        <f t="shared" si="2"/>
        <v>19.93753999153196</v>
      </c>
      <c r="D10" s="3">
        <f t="shared" si="3"/>
        <v>26.432344685743132</v>
      </c>
      <c r="E10" s="3">
        <f t="shared" si="4"/>
        <v>31.8446819309191</v>
      </c>
      <c r="F10" s="3">
        <f t="shared" si="5"/>
        <v>36.92137035468881</v>
      </c>
      <c r="G10" s="3" t="e">
        <f t="shared" si="6"/>
        <v>#DIV/0!</v>
      </c>
      <c r="J10" t="s">
        <v>6</v>
      </c>
      <c r="K10" s="13">
        <v>23</v>
      </c>
      <c r="L10" s="1" t="s">
        <v>19</v>
      </c>
      <c r="M10" s="14">
        <v>20</v>
      </c>
      <c r="N10" s="15">
        <f t="shared" si="0"/>
        <v>0.8695652173913043</v>
      </c>
      <c r="O10" s="15">
        <f>$N$6*N10*$M$12/$K$12</f>
        <v>5.728900255754476</v>
      </c>
    </row>
    <row r="11" spans="1:15" ht="12">
      <c r="A11" s="7">
        <v>3000</v>
      </c>
      <c r="B11" s="3">
        <f t="shared" si="1"/>
        <v>16.61461665960997</v>
      </c>
      <c r="C11" s="3">
        <f t="shared" si="2"/>
        <v>23.925047989838355</v>
      </c>
      <c r="D11" s="3">
        <f t="shared" si="3"/>
        <v>31.71881362289176</v>
      </c>
      <c r="E11" s="3">
        <f t="shared" si="4"/>
        <v>38.213618317102934</v>
      </c>
      <c r="F11" s="3">
        <f t="shared" si="5"/>
        <v>44.305644425626575</v>
      </c>
      <c r="G11" s="3" t="e">
        <f t="shared" si="6"/>
        <v>#DIV/0!</v>
      </c>
      <c r="J11" t="s">
        <v>7</v>
      </c>
      <c r="K11" s="13">
        <v>28</v>
      </c>
      <c r="L11" s="1" t="s">
        <v>19</v>
      </c>
      <c r="M11" s="14">
        <v>21</v>
      </c>
      <c r="N11" s="15">
        <f t="shared" si="0"/>
        <v>0.75</v>
      </c>
      <c r="O11" s="15">
        <f>$N$6*N11*$M$12/$K$12</f>
        <v>4.9411764705882355</v>
      </c>
    </row>
    <row r="12" spans="1:15" ht="12">
      <c r="A12" s="7">
        <v>3500</v>
      </c>
      <c r="B12" s="3">
        <f t="shared" si="1"/>
        <v>19.383719436211628</v>
      </c>
      <c r="C12" s="3">
        <f t="shared" si="2"/>
        <v>27.91255598814474</v>
      </c>
      <c r="D12" s="3">
        <f t="shared" si="3"/>
        <v>37.00528256004038</v>
      </c>
      <c r="E12" s="3">
        <f t="shared" si="4"/>
        <v>44.582554703286746</v>
      </c>
      <c r="F12" s="3">
        <f t="shared" si="5"/>
        <v>51.689918496564346</v>
      </c>
      <c r="G12" s="3" t="e">
        <f t="shared" si="6"/>
        <v>#DIV/0!</v>
      </c>
      <c r="J12" t="s">
        <v>20</v>
      </c>
      <c r="K12" s="16">
        <v>6</v>
      </c>
      <c r="L12" s="1" t="s">
        <v>19</v>
      </c>
      <c r="M12" s="22">
        <v>32</v>
      </c>
      <c r="N12" s="15">
        <f t="shared" si="0"/>
        <v>5.333333333333333</v>
      </c>
      <c r="O12" s="15"/>
    </row>
    <row r="13" spans="1:7" ht="12">
      <c r="A13" s="7">
        <v>4000</v>
      </c>
      <c r="B13" s="3">
        <f t="shared" si="1"/>
        <v>22.152822212813287</v>
      </c>
      <c r="C13" s="3">
        <f t="shared" si="2"/>
        <v>31.90006398645114</v>
      </c>
      <c r="D13" s="3">
        <f t="shared" si="3"/>
        <v>42.291751497189004</v>
      </c>
      <c r="E13" s="3">
        <f t="shared" si="4"/>
        <v>50.95149108947057</v>
      </c>
      <c r="F13" s="3">
        <f t="shared" si="5"/>
        <v>59.07419256750211</v>
      </c>
      <c r="G13" s="3" t="e">
        <f t="shared" si="6"/>
        <v>#DIV/0!</v>
      </c>
    </row>
    <row r="14" spans="1:15" ht="12">
      <c r="A14" s="7">
        <v>4500</v>
      </c>
      <c r="B14" s="3">
        <f t="shared" si="1"/>
        <v>24.921924989414954</v>
      </c>
      <c r="C14" s="3">
        <f t="shared" si="2"/>
        <v>35.88757198475752</v>
      </c>
      <c r="D14" s="3">
        <f t="shared" si="3"/>
        <v>47.57822043433764</v>
      </c>
      <c r="E14" s="3">
        <f t="shared" si="4"/>
        <v>57.3204274756544</v>
      </c>
      <c r="F14" s="3">
        <f t="shared" si="5"/>
        <v>66.45846663843987</v>
      </c>
      <c r="G14" s="3" t="e">
        <f t="shared" si="6"/>
        <v>#DIV/0!</v>
      </c>
      <c r="O14" s="15"/>
    </row>
    <row r="15" spans="1:14" ht="12">
      <c r="A15" s="7">
        <v>5000</v>
      </c>
      <c r="B15" s="3">
        <f t="shared" si="1"/>
        <v>27.69102776601661</v>
      </c>
      <c r="C15" s="3">
        <f t="shared" si="2"/>
        <v>39.87507998306392</v>
      </c>
      <c r="D15" s="3">
        <f t="shared" si="3"/>
        <v>52.864689371486264</v>
      </c>
      <c r="E15" s="3">
        <f t="shared" si="4"/>
        <v>63.6893638618382</v>
      </c>
      <c r="F15" s="3">
        <f t="shared" si="5"/>
        <v>73.84274070937762</v>
      </c>
      <c r="G15" s="3" t="e">
        <f t="shared" si="6"/>
        <v>#DIV/0!</v>
      </c>
      <c r="J15" s="25" t="s">
        <v>11</v>
      </c>
      <c r="K15" s="26"/>
      <c r="L15" s="26"/>
      <c r="M15" s="26"/>
      <c r="N15" s="26"/>
    </row>
    <row r="16" spans="1:15" ht="12">
      <c r="A16" s="7">
        <v>5500</v>
      </c>
      <c r="B16" s="3">
        <f t="shared" si="1"/>
        <v>30.460130542618277</v>
      </c>
      <c r="C16" s="3">
        <f t="shared" si="2"/>
        <v>43.86258798137031</v>
      </c>
      <c r="D16" s="3">
        <f t="shared" si="3"/>
        <v>58.151158308634884</v>
      </c>
      <c r="E16" s="3">
        <f t="shared" si="4"/>
        <v>70.05830024802205</v>
      </c>
      <c r="F16" s="3">
        <f t="shared" si="5"/>
        <v>81.22701478031541</v>
      </c>
      <c r="G16" s="3" t="e">
        <f t="shared" si="6"/>
        <v>#DIV/0!</v>
      </c>
      <c r="J16" s="4" t="s">
        <v>12</v>
      </c>
      <c r="K16" s="4"/>
      <c r="M16" s="4"/>
      <c r="N16" s="7">
        <v>110</v>
      </c>
      <c r="O16" s="15"/>
    </row>
    <row r="17" spans="1:14" ht="12">
      <c r="A17" s="7">
        <v>6000</v>
      </c>
      <c r="B17" s="3">
        <f t="shared" si="1"/>
        <v>33.22923331921994</v>
      </c>
      <c r="C17" s="3">
        <f t="shared" si="2"/>
        <v>47.85009597967671</v>
      </c>
      <c r="D17" s="3">
        <f t="shared" si="3"/>
        <v>63.43762724578352</v>
      </c>
      <c r="E17" s="3">
        <f t="shared" si="4"/>
        <v>76.42723663420587</v>
      </c>
      <c r="F17" s="3">
        <f t="shared" si="5"/>
        <v>88.61128885125315</v>
      </c>
      <c r="G17" s="3" t="e">
        <f t="shared" si="6"/>
        <v>#DIV/0!</v>
      </c>
      <c r="J17" s="4" t="s">
        <v>13</v>
      </c>
      <c r="N17" s="7">
        <v>80</v>
      </c>
    </row>
    <row r="18" spans="1:15" ht="12">
      <c r="A18" s="7">
        <v>6500</v>
      </c>
      <c r="B18" s="3">
        <f t="shared" si="1"/>
        <v>35.9983360958216</v>
      </c>
      <c r="C18" s="3">
        <f t="shared" si="2"/>
        <v>51.8376039779831</v>
      </c>
      <c r="D18" s="3">
        <f t="shared" si="3"/>
        <v>68.72409618293214</v>
      </c>
      <c r="E18" s="3">
        <f t="shared" si="4"/>
        <v>82.79617302038967</v>
      </c>
      <c r="F18" s="3">
        <f t="shared" si="5"/>
        <v>95.99556292219091</v>
      </c>
      <c r="G18" s="3" t="e">
        <f t="shared" si="6"/>
        <v>#DIV/0!</v>
      </c>
      <c r="J18" t="s">
        <v>22</v>
      </c>
      <c r="N18" s="7">
        <v>18</v>
      </c>
      <c r="O18" s="15"/>
    </row>
    <row r="19" spans="1:15" ht="12">
      <c r="A19" s="7">
        <v>7000</v>
      </c>
      <c r="B19" s="3">
        <f t="shared" si="1"/>
        <v>38.767438872423256</v>
      </c>
      <c r="C19" s="3">
        <f t="shared" si="2"/>
        <v>55.82511197628948</v>
      </c>
      <c r="D19" s="3">
        <f t="shared" si="3"/>
        <v>74.01056512008076</v>
      </c>
      <c r="E19" s="3">
        <f t="shared" si="4"/>
        <v>89.16510940657349</v>
      </c>
      <c r="F19" s="3">
        <f t="shared" si="5"/>
        <v>103.37983699312869</v>
      </c>
      <c r="G19" s="3" t="e">
        <f t="shared" si="6"/>
        <v>#DIV/0!</v>
      </c>
      <c r="O19" s="1"/>
    </row>
    <row r="20" spans="1:15" ht="12">
      <c r="A20" s="7">
        <v>7500</v>
      </c>
      <c r="B20" s="3">
        <f t="shared" si="1"/>
        <v>41.53654164902491</v>
      </c>
      <c r="C20" s="3">
        <f t="shared" si="2"/>
        <v>59.812619974595876</v>
      </c>
      <c r="D20" s="3">
        <f t="shared" si="3"/>
        <v>79.29703405722938</v>
      </c>
      <c r="E20" s="3">
        <f t="shared" si="4"/>
        <v>95.53404579275733</v>
      </c>
      <c r="F20" s="3">
        <f t="shared" si="5"/>
        <v>110.76411106406646</v>
      </c>
      <c r="G20" s="3" t="e">
        <f t="shared" si="6"/>
        <v>#DIV/0!</v>
      </c>
      <c r="J20" t="s">
        <v>14</v>
      </c>
      <c r="N20" s="6">
        <f>(N18+2*((N16*N17/100/25.4)-0.2))</f>
        <v>24.529133858267716</v>
      </c>
      <c r="O20" s="1"/>
    </row>
    <row r="21" spans="1:14" ht="12">
      <c r="A21" s="7">
        <v>8000</v>
      </c>
      <c r="B21" s="3">
        <f t="shared" si="1"/>
        <v>44.305644425626575</v>
      </c>
      <c r="C21" s="3">
        <f t="shared" si="2"/>
        <v>63.80012797290228</v>
      </c>
      <c r="D21" s="3">
        <f t="shared" si="3"/>
        <v>84.58350299437801</v>
      </c>
      <c r="E21" s="3">
        <f t="shared" si="4"/>
        <v>101.90298217894114</v>
      </c>
      <c r="F21" s="3">
        <f t="shared" si="5"/>
        <v>118.14838513500422</v>
      </c>
      <c r="G21" s="3" t="e">
        <f t="shared" si="6"/>
        <v>#DIV/0!</v>
      </c>
      <c r="J21" t="s">
        <v>15</v>
      </c>
      <c r="N21" s="6">
        <f>N20*PI()</f>
        <v>77.06054672805452</v>
      </c>
    </row>
    <row r="22" spans="1:7" ht="12">
      <c r="A22" s="17"/>
      <c r="B22" s="3"/>
      <c r="C22" s="3"/>
      <c r="D22" s="3"/>
      <c r="E22" s="3"/>
      <c r="F22" s="3"/>
      <c r="G22" s="3"/>
    </row>
    <row r="23" spans="1:7" ht="12">
      <c r="A23" s="17"/>
      <c r="B23" s="3"/>
      <c r="C23" s="3"/>
      <c r="D23" s="3"/>
      <c r="E23" s="3"/>
      <c r="F23" s="3"/>
      <c r="G23" s="3"/>
    </row>
    <row r="24" spans="1:17" ht="12">
      <c r="A24" s="3"/>
      <c r="B24" s="3"/>
      <c r="C24" s="3"/>
      <c r="D24" s="3"/>
      <c r="E24" s="3"/>
      <c r="F24" s="3"/>
      <c r="G24" s="3"/>
      <c r="O24" s="4"/>
      <c r="P24" s="4"/>
      <c r="Q24" s="4"/>
    </row>
    <row r="25" spans="15:17" ht="12">
      <c r="O25" s="4"/>
      <c r="P25" s="4"/>
      <c r="Q25" s="4"/>
    </row>
    <row r="26" spans="15:17" ht="12">
      <c r="O26" s="4"/>
      <c r="P26" s="4"/>
      <c r="Q26" s="4"/>
    </row>
    <row r="38" spans="2:4" ht="12">
      <c r="B38" s="12"/>
      <c r="C38" s="12"/>
      <c r="D38" s="12"/>
    </row>
    <row r="39" spans="1:7" ht="12">
      <c r="A39" s="5"/>
      <c r="C39" s="5"/>
      <c r="D39" s="5"/>
      <c r="F39" s="5"/>
      <c r="G39" s="5"/>
    </row>
    <row r="40" spans="5:7" ht="12">
      <c r="E40" s="11"/>
      <c r="F40" s="11"/>
      <c r="G40" s="11"/>
    </row>
    <row r="41" ht="12">
      <c r="E41" s="18"/>
    </row>
    <row r="42" spans="5:7" ht="12">
      <c r="E42" s="2"/>
      <c r="F42" s="2"/>
      <c r="G42" s="2"/>
    </row>
    <row r="43" spans="5:7" ht="12">
      <c r="E43" s="2"/>
      <c r="F43" s="2"/>
      <c r="G43" s="2"/>
    </row>
    <row r="44" spans="3:7" ht="12">
      <c r="C44" s="2"/>
      <c r="D44" s="2"/>
      <c r="E44" s="2"/>
      <c r="F44" s="2"/>
      <c r="G44" s="2"/>
    </row>
    <row r="45" spans="3:4" ht="12">
      <c r="C45" s="2"/>
      <c r="D45" s="2"/>
    </row>
    <row r="46" spans="2:7" ht="12">
      <c r="B46" s="11"/>
      <c r="C46" s="11"/>
      <c r="D46" s="11"/>
      <c r="E46" s="11"/>
      <c r="F46" s="11"/>
      <c r="G46" s="11"/>
    </row>
    <row r="48" spans="2:7" ht="12">
      <c r="B48" s="4"/>
      <c r="C48" s="4"/>
      <c r="D48" s="4"/>
      <c r="E48" s="4"/>
      <c r="F48" s="4"/>
      <c r="G48" s="4"/>
    </row>
    <row r="49" spans="2:7" ht="12">
      <c r="B49" s="4"/>
      <c r="C49" s="4"/>
      <c r="D49" s="4"/>
      <c r="E49" s="4"/>
      <c r="F49" s="4"/>
      <c r="G49" s="4"/>
    </row>
    <row r="50" spans="2:7" ht="12">
      <c r="B50" s="4"/>
      <c r="C50" s="4"/>
      <c r="D50" s="4"/>
      <c r="E50" s="4"/>
      <c r="F50" s="4"/>
      <c r="G50" s="4"/>
    </row>
    <row r="51" spans="2:7" ht="12">
      <c r="B51" s="4"/>
      <c r="C51" s="4"/>
      <c r="D51" s="4"/>
      <c r="E51" s="4"/>
      <c r="F51" s="4"/>
      <c r="G51" s="4"/>
    </row>
    <row r="52" spans="2:7" ht="12">
      <c r="B52" s="4"/>
      <c r="C52" s="4"/>
      <c r="D52" s="4"/>
      <c r="E52" s="4"/>
      <c r="F52" s="4"/>
      <c r="G52" s="4"/>
    </row>
    <row r="53" spans="2:7" ht="12">
      <c r="B53" s="4"/>
      <c r="C53" s="4"/>
      <c r="D53" s="4"/>
      <c r="E53" s="4"/>
      <c r="F53" s="4"/>
      <c r="G53" s="4"/>
    </row>
    <row r="54" spans="2:7" ht="12">
      <c r="B54" s="4"/>
      <c r="C54" s="4"/>
      <c r="D54" s="4"/>
      <c r="E54" s="4"/>
      <c r="F54" s="4"/>
      <c r="G54" s="4"/>
    </row>
    <row r="55" spans="2:7" ht="12">
      <c r="B55" s="4"/>
      <c r="C55" s="4"/>
      <c r="D55" s="4"/>
      <c r="E55" s="4"/>
      <c r="F55" s="4"/>
      <c r="G55" s="4"/>
    </row>
    <row r="56" spans="2:7" ht="12">
      <c r="B56" s="4"/>
      <c r="C56" s="4"/>
      <c r="D56" s="4"/>
      <c r="E56" s="4"/>
      <c r="F56" s="4"/>
      <c r="G56" s="4"/>
    </row>
    <row r="64" s="5" customFormat="1" ht="26.25" customHeight="1"/>
    <row r="71" spans="2:7" ht="12">
      <c r="B71" s="2"/>
      <c r="C71" s="2"/>
      <c r="D71" s="2"/>
      <c r="E71" s="2"/>
      <c r="F71" s="2"/>
      <c r="G71" s="2"/>
    </row>
    <row r="72" spans="2:7" ht="12">
      <c r="B72" s="2"/>
      <c r="C72" s="2"/>
      <c r="D72" s="2"/>
      <c r="E72" s="2"/>
      <c r="F72" s="2"/>
      <c r="G72" s="2"/>
    </row>
    <row r="73" spans="2:7" ht="12">
      <c r="B73" s="2"/>
      <c r="C73" s="2"/>
      <c r="D73" s="2"/>
      <c r="E73" s="2"/>
      <c r="F73" s="2"/>
      <c r="G73" s="2"/>
    </row>
    <row r="74" spans="2:7" ht="12">
      <c r="B74" s="2"/>
      <c r="C74" s="2"/>
      <c r="D74" s="2"/>
      <c r="E74" s="2"/>
      <c r="F74" s="2"/>
      <c r="G74" s="2"/>
    </row>
    <row r="75" spans="2:7" ht="12">
      <c r="B75" s="2"/>
      <c r="C75" s="2"/>
      <c r="D75" s="2"/>
      <c r="E75" s="2"/>
      <c r="F75" s="2"/>
      <c r="G75" s="2"/>
    </row>
  </sheetData>
  <mergeCells count="2">
    <mergeCell ref="K5:M5"/>
    <mergeCell ref="J15:N15"/>
  </mergeCells>
  <printOptions/>
  <pageMargins left="0.75" right="0.75" top="1" bottom="1" header="0.5" footer="0.5"/>
  <pageSetup horizontalDpi="600" verticalDpi="6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Q75"/>
  <sheetViews>
    <sheetView zoomScale="90" zoomScaleNormal="90" workbookViewId="0" topLeftCell="A1">
      <selection activeCell="N17" sqref="N17"/>
    </sheetView>
  </sheetViews>
  <sheetFormatPr defaultColWidth="11.421875" defaultRowHeight="12.75"/>
  <cols>
    <col min="1" max="1" width="10.00390625" style="0" customWidth="1"/>
    <col min="2" max="2" width="12.7109375" style="0" customWidth="1"/>
    <col min="3" max="6" width="8.8515625" style="0" customWidth="1"/>
    <col min="7" max="7" width="9.140625" style="0" hidden="1" customWidth="1"/>
    <col min="8" max="8" width="4.00390625" style="0" customWidth="1"/>
    <col min="9" max="10" width="8.8515625" style="0" customWidth="1"/>
    <col min="11" max="13" width="4.28125" style="0" customWidth="1"/>
    <col min="14" max="15" width="9.7109375" style="0" customWidth="1"/>
    <col min="16" max="16384" width="8.8515625" style="0" customWidth="1"/>
  </cols>
  <sheetData>
    <row r="1" spans="2:7" ht="15">
      <c r="B1" s="23" t="s">
        <v>31</v>
      </c>
      <c r="C1" s="10"/>
      <c r="D1" s="10"/>
      <c r="E1" s="10"/>
      <c r="F1" s="10"/>
      <c r="G1" s="10"/>
    </row>
    <row r="2" spans="1:7" ht="12">
      <c r="A2" s="8" t="s">
        <v>0</v>
      </c>
      <c r="B2" s="9"/>
      <c r="C2" s="9"/>
      <c r="D2" s="1"/>
      <c r="E2" s="1"/>
      <c r="F2" s="1"/>
      <c r="G2" s="1"/>
    </row>
    <row r="3" spans="2:7" ht="12">
      <c r="B3" s="1"/>
      <c r="C3" s="1"/>
      <c r="D3" s="1"/>
      <c r="E3" s="1"/>
      <c r="F3" s="1"/>
      <c r="G3" s="1"/>
    </row>
    <row r="5" spans="2:15" ht="12">
      <c r="B5" s="21" t="s">
        <v>1</v>
      </c>
      <c r="C5" s="11"/>
      <c r="D5" s="11"/>
      <c r="E5" s="11"/>
      <c r="F5" s="11"/>
      <c r="G5" s="11"/>
      <c r="J5" s="19" t="s">
        <v>9</v>
      </c>
      <c r="K5" s="24" t="s">
        <v>17</v>
      </c>
      <c r="L5" s="24"/>
      <c r="M5" s="24"/>
      <c r="N5" s="20" t="s">
        <v>18</v>
      </c>
      <c r="O5" s="20" t="s">
        <v>10</v>
      </c>
    </row>
    <row r="6" spans="1:15" ht="12">
      <c r="A6" s="19" t="s">
        <v>2</v>
      </c>
      <c r="B6" s="19" t="s">
        <v>3</v>
      </c>
      <c r="C6" s="19" t="s">
        <v>4</v>
      </c>
      <c r="D6" s="19" t="s">
        <v>5</v>
      </c>
      <c r="E6" s="19" t="s">
        <v>6</v>
      </c>
      <c r="F6" s="19" t="s">
        <v>7</v>
      </c>
      <c r="G6" s="19" t="s">
        <v>16</v>
      </c>
      <c r="J6" t="s">
        <v>8</v>
      </c>
      <c r="K6" s="13">
        <v>17</v>
      </c>
      <c r="L6" s="1" t="s">
        <v>19</v>
      </c>
      <c r="M6" s="14">
        <v>21</v>
      </c>
      <c r="N6" s="15">
        <f aca="true" t="shared" si="0" ref="N6:N12">M6/K6</f>
        <v>1.2352941176470589</v>
      </c>
      <c r="O6" s="1"/>
    </row>
    <row r="7" spans="1:15" ht="12">
      <c r="A7" s="7">
        <v>1000</v>
      </c>
      <c r="B7" s="3">
        <f aca="true" t="shared" si="1" ref="B7:B21">$A7/O$7*$N$21/12/5280*60</f>
        <v>7.236361030996022</v>
      </c>
      <c r="C7" s="3">
        <f aca="true" t="shared" si="2" ref="C7:C21">$A7/O$8*$N$21/12/5280*60</f>
        <v>10.420359884634271</v>
      </c>
      <c r="D7" s="3">
        <f aca="true" t="shared" si="3" ref="D7:D21">$A7/O$9*$N$21/12/5280*60</f>
        <v>13.814871059174223</v>
      </c>
      <c r="E7" s="3">
        <f aca="true" t="shared" si="4" ref="E7:E21">$A7/O$10*$N$21/12/5280*60</f>
        <v>16.643630371290847</v>
      </c>
      <c r="F7" s="3">
        <f aca="true" t="shared" si="5" ref="F7:F21">$A7/O$11*$N$21/12/5280*60</f>
        <v>19.296962749322727</v>
      </c>
      <c r="G7" s="3" t="e">
        <f aca="true" t="shared" si="6" ref="G7:G21">$A7/O$12*$N$21/12/5280*60</f>
        <v>#DIV/0!</v>
      </c>
      <c r="J7" t="s">
        <v>3</v>
      </c>
      <c r="K7" s="13">
        <v>14</v>
      </c>
      <c r="L7" s="1" t="s">
        <v>19</v>
      </c>
      <c r="M7" s="14">
        <v>28</v>
      </c>
      <c r="N7" s="15">
        <f t="shared" si="0"/>
        <v>2</v>
      </c>
      <c r="O7" s="15">
        <f>$N$6*N7*$M$12/$K$12</f>
        <v>10.191176470588236</v>
      </c>
    </row>
    <row r="8" spans="1:15" ht="12">
      <c r="A8" s="7">
        <v>1500</v>
      </c>
      <c r="B8" s="3">
        <f t="shared" si="1"/>
        <v>10.854541546494033</v>
      </c>
      <c r="C8" s="3">
        <f t="shared" si="2"/>
        <v>15.630539826951404</v>
      </c>
      <c r="D8" s="3">
        <f t="shared" si="3"/>
        <v>20.722306588761334</v>
      </c>
      <c r="E8" s="3">
        <f t="shared" si="4"/>
        <v>24.96544555693627</v>
      </c>
      <c r="F8" s="3">
        <f t="shared" si="5"/>
        <v>28.94544412398409</v>
      </c>
      <c r="G8" s="3" t="e">
        <f t="shared" si="6"/>
        <v>#DIV/0!</v>
      </c>
      <c r="J8" t="s">
        <v>4</v>
      </c>
      <c r="K8" s="13">
        <v>18</v>
      </c>
      <c r="L8" s="1" t="s">
        <v>19</v>
      </c>
      <c r="M8" s="14">
        <v>25</v>
      </c>
      <c r="N8" s="15">
        <f t="shared" si="0"/>
        <v>1.3888888888888888</v>
      </c>
      <c r="O8" s="15">
        <f>$N$6*N8*$M$12/$K$12</f>
        <v>7.077205882352942</v>
      </c>
    </row>
    <row r="9" spans="1:15" ht="12">
      <c r="A9" s="7">
        <v>2000</v>
      </c>
      <c r="B9" s="3">
        <f t="shared" si="1"/>
        <v>14.472722061992044</v>
      </c>
      <c r="C9" s="3">
        <f t="shared" si="2"/>
        <v>20.840719769268542</v>
      </c>
      <c r="D9" s="3">
        <f t="shared" si="3"/>
        <v>27.629742118348446</v>
      </c>
      <c r="E9" s="3">
        <f t="shared" si="4"/>
        <v>33.287260742581694</v>
      </c>
      <c r="F9" s="3">
        <f t="shared" si="5"/>
        <v>38.593925498645454</v>
      </c>
      <c r="G9" s="3" t="e">
        <f t="shared" si="6"/>
        <v>#DIV/0!</v>
      </c>
      <c r="J9" t="s">
        <v>5</v>
      </c>
      <c r="K9" s="13">
        <v>21</v>
      </c>
      <c r="L9" s="1" t="s">
        <v>19</v>
      </c>
      <c r="M9" s="14">
        <v>22</v>
      </c>
      <c r="N9" s="15">
        <f t="shared" si="0"/>
        <v>1.0476190476190477</v>
      </c>
      <c r="O9" s="15">
        <f>$N$6*N9*$M$12/$K$12</f>
        <v>5.338235294117648</v>
      </c>
    </row>
    <row r="10" spans="1:15" ht="12">
      <c r="A10" s="7">
        <v>2500</v>
      </c>
      <c r="B10" s="3">
        <f t="shared" si="1"/>
        <v>18.090902577490056</v>
      </c>
      <c r="C10" s="3">
        <f t="shared" si="2"/>
        <v>26.05089971158567</v>
      </c>
      <c r="D10" s="3">
        <f t="shared" si="3"/>
        <v>34.53717764793555</v>
      </c>
      <c r="E10" s="3">
        <f t="shared" si="4"/>
        <v>41.60907592822712</v>
      </c>
      <c r="F10" s="3">
        <f t="shared" si="5"/>
        <v>48.24240687330681</v>
      </c>
      <c r="G10" s="3" t="e">
        <f t="shared" si="6"/>
        <v>#DIV/0!</v>
      </c>
      <c r="J10" t="s">
        <v>6</v>
      </c>
      <c r="K10" s="13">
        <v>23</v>
      </c>
      <c r="L10" s="1" t="s">
        <v>19</v>
      </c>
      <c r="M10" s="14">
        <v>20</v>
      </c>
      <c r="N10" s="15">
        <f t="shared" si="0"/>
        <v>0.8695652173913043</v>
      </c>
      <c r="O10" s="15">
        <f>$N$6*N10*$M$12/$K$12</f>
        <v>4.430946291560103</v>
      </c>
    </row>
    <row r="11" spans="1:15" ht="12">
      <c r="A11" s="7">
        <v>3000</v>
      </c>
      <c r="B11" s="3">
        <f t="shared" si="1"/>
        <v>21.709083092988067</v>
      </c>
      <c r="C11" s="3">
        <f t="shared" si="2"/>
        <v>31.261079653902808</v>
      </c>
      <c r="D11" s="3">
        <f t="shared" si="3"/>
        <v>41.44461317752267</v>
      </c>
      <c r="E11" s="3">
        <f t="shared" si="4"/>
        <v>49.93089111387254</v>
      </c>
      <c r="F11" s="3">
        <f t="shared" si="5"/>
        <v>57.89088824796818</v>
      </c>
      <c r="G11" s="3" t="e">
        <f t="shared" si="6"/>
        <v>#DIV/0!</v>
      </c>
      <c r="J11" t="s">
        <v>7</v>
      </c>
      <c r="K11" s="13">
        <v>28</v>
      </c>
      <c r="L11" s="1" t="s">
        <v>19</v>
      </c>
      <c r="M11" s="14">
        <v>21</v>
      </c>
      <c r="N11" s="15">
        <f t="shared" si="0"/>
        <v>0.75</v>
      </c>
      <c r="O11" s="15">
        <f>$N$6*N11*$M$12/$K$12</f>
        <v>3.8216911764705883</v>
      </c>
    </row>
    <row r="12" spans="1:15" ht="12">
      <c r="A12" s="7">
        <v>3500</v>
      </c>
      <c r="B12" s="3">
        <f t="shared" si="1"/>
        <v>25.32726360848607</v>
      </c>
      <c r="C12" s="3">
        <f t="shared" si="2"/>
        <v>36.471259596219944</v>
      </c>
      <c r="D12" s="3">
        <f t="shared" si="3"/>
        <v>48.35204870710977</v>
      </c>
      <c r="E12" s="3">
        <f t="shared" si="4"/>
        <v>58.252706299517975</v>
      </c>
      <c r="F12" s="3">
        <f t="shared" si="5"/>
        <v>67.53936962262954</v>
      </c>
      <c r="G12" s="3" t="e">
        <f t="shared" si="6"/>
        <v>#DIV/0!</v>
      </c>
      <c r="J12" t="s">
        <v>20</v>
      </c>
      <c r="K12" s="16">
        <v>8</v>
      </c>
      <c r="L12" s="1" t="s">
        <v>19</v>
      </c>
      <c r="M12" s="22">
        <v>33</v>
      </c>
      <c r="N12" s="15">
        <f t="shared" si="0"/>
        <v>4.125</v>
      </c>
      <c r="O12" s="15"/>
    </row>
    <row r="13" spans="1:7" ht="12">
      <c r="A13" s="7">
        <v>4000</v>
      </c>
      <c r="B13" s="3">
        <f t="shared" si="1"/>
        <v>28.94544412398409</v>
      </c>
      <c r="C13" s="3">
        <f t="shared" si="2"/>
        <v>41.681439538537084</v>
      </c>
      <c r="D13" s="3">
        <f t="shared" si="3"/>
        <v>55.25948423669689</v>
      </c>
      <c r="E13" s="3">
        <f t="shared" si="4"/>
        <v>66.57452148516339</v>
      </c>
      <c r="F13" s="3">
        <f t="shared" si="5"/>
        <v>77.18785099729091</v>
      </c>
      <c r="G13" s="3" t="e">
        <f t="shared" si="6"/>
        <v>#DIV/0!</v>
      </c>
    </row>
    <row r="14" spans="1:15" ht="12">
      <c r="A14" s="7">
        <v>4500</v>
      </c>
      <c r="B14" s="3">
        <f t="shared" si="1"/>
        <v>32.56362463948209</v>
      </c>
      <c r="C14" s="3">
        <f t="shared" si="2"/>
        <v>46.89161948085421</v>
      </c>
      <c r="D14" s="3">
        <f t="shared" si="3"/>
        <v>62.166919766284</v>
      </c>
      <c r="E14" s="3">
        <f t="shared" si="4"/>
        <v>74.89633667080882</v>
      </c>
      <c r="F14" s="3">
        <f t="shared" si="5"/>
        <v>86.83633237195227</v>
      </c>
      <c r="G14" s="3" t="e">
        <f t="shared" si="6"/>
        <v>#DIV/0!</v>
      </c>
      <c r="O14" s="15"/>
    </row>
    <row r="15" spans="1:14" ht="12">
      <c r="A15" s="7">
        <v>5000</v>
      </c>
      <c r="B15" s="3">
        <f t="shared" si="1"/>
        <v>36.18180515498011</v>
      </c>
      <c r="C15" s="3">
        <f t="shared" si="2"/>
        <v>52.10179942317134</v>
      </c>
      <c r="D15" s="3">
        <f t="shared" si="3"/>
        <v>69.0743552958711</v>
      </c>
      <c r="E15" s="3">
        <f t="shared" si="4"/>
        <v>83.21815185645424</v>
      </c>
      <c r="F15" s="3">
        <f t="shared" si="5"/>
        <v>96.48481374661363</v>
      </c>
      <c r="G15" s="3" t="e">
        <f t="shared" si="6"/>
        <v>#DIV/0!</v>
      </c>
      <c r="J15" s="25" t="s">
        <v>11</v>
      </c>
      <c r="K15" s="26"/>
      <c r="L15" s="26"/>
      <c r="M15" s="26"/>
      <c r="N15" s="26"/>
    </row>
    <row r="16" spans="1:15" ht="12">
      <c r="A16" s="7">
        <v>5500</v>
      </c>
      <c r="B16" s="3">
        <f t="shared" si="1"/>
        <v>39.799985670478115</v>
      </c>
      <c r="C16" s="3">
        <f t="shared" si="2"/>
        <v>57.311979365488476</v>
      </c>
      <c r="D16" s="3">
        <f t="shared" si="3"/>
        <v>75.98179082545823</v>
      </c>
      <c r="E16" s="3">
        <f t="shared" si="4"/>
        <v>91.53996704209968</v>
      </c>
      <c r="F16" s="3">
        <f t="shared" si="5"/>
        <v>106.13329512127498</v>
      </c>
      <c r="G16" s="3" t="e">
        <f t="shared" si="6"/>
        <v>#DIV/0!</v>
      </c>
      <c r="J16" s="4" t="s">
        <v>12</v>
      </c>
      <c r="K16" s="4"/>
      <c r="M16" s="4"/>
      <c r="N16" s="7">
        <v>130</v>
      </c>
      <c r="O16" s="15"/>
    </row>
    <row r="17" spans="1:14" ht="12">
      <c r="A17" s="7">
        <v>6000</v>
      </c>
      <c r="B17" s="3">
        <f t="shared" si="1"/>
        <v>43.41816618597613</v>
      </c>
      <c r="C17" s="3">
        <f t="shared" si="2"/>
        <v>62.522159307805616</v>
      </c>
      <c r="D17" s="3">
        <f t="shared" si="3"/>
        <v>82.88922635504534</v>
      </c>
      <c r="E17" s="3">
        <f t="shared" si="4"/>
        <v>99.86178222774508</v>
      </c>
      <c r="F17" s="3">
        <f t="shared" si="5"/>
        <v>115.78177649593636</v>
      </c>
      <c r="G17" s="3" t="e">
        <f t="shared" si="6"/>
        <v>#DIV/0!</v>
      </c>
      <c r="J17" s="4" t="s">
        <v>13</v>
      </c>
      <c r="N17" s="7">
        <v>80</v>
      </c>
    </row>
    <row r="18" spans="1:15" ht="12">
      <c r="A18" s="7">
        <v>6500</v>
      </c>
      <c r="B18" s="3">
        <f t="shared" si="1"/>
        <v>47.036346701474145</v>
      </c>
      <c r="C18" s="3">
        <f t="shared" si="2"/>
        <v>67.73233925012275</v>
      </c>
      <c r="D18" s="3">
        <f t="shared" si="3"/>
        <v>89.79666188463244</v>
      </c>
      <c r="E18" s="3">
        <f t="shared" si="4"/>
        <v>108.18359741339052</v>
      </c>
      <c r="F18" s="3">
        <f t="shared" si="5"/>
        <v>125.43025787059773</v>
      </c>
      <c r="G18" s="3" t="e">
        <f t="shared" si="6"/>
        <v>#DIV/0!</v>
      </c>
      <c r="J18" t="s">
        <v>22</v>
      </c>
      <c r="N18" s="7">
        <v>17</v>
      </c>
      <c r="O18" s="15"/>
    </row>
    <row r="19" spans="1:15" ht="12">
      <c r="A19" s="7">
        <v>7000</v>
      </c>
      <c r="B19" s="3">
        <f t="shared" si="1"/>
        <v>50.65452721697214</v>
      </c>
      <c r="C19" s="3">
        <f t="shared" si="2"/>
        <v>72.94251919243989</v>
      </c>
      <c r="D19" s="3">
        <f t="shared" si="3"/>
        <v>96.70409741421955</v>
      </c>
      <c r="E19" s="3">
        <f t="shared" si="4"/>
        <v>116.50541259903595</v>
      </c>
      <c r="F19" s="3">
        <f t="shared" si="5"/>
        <v>135.07873924525907</v>
      </c>
      <c r="G19" s="3" t="e">
        <f t="shared" si="6"/>
        <v>#DIV/0!</v>
      </c>
      <c r="O19" s="1"/>
    </row>
    <row r="20" spans="1:15" ht="12">
      <c r="A20" s="7">
        <v>7500</v>
      </c>
      <c r="B20" s="3">
        <f t="shared" si="1"/>
        <v>54.27270773247015</v>
      </c>
      <c r="C20" s="3">
        <f t="shared" si="2"/>
        <v>78.15269913475703</v>
      </c>
      <c r="D20" s="3">
        <f t="shared" si="3"/>
        <v>103.61153294380668</v>
      </c>
      <c r="E20" s="3">
        <f t="shared" si="4"/>
        <v>124.82722778468138</v>
      </c>
      <c r="F20" s="3">
        <f t="shared" si="5"/>
        <v>144.72722061992044</v>
      </c>
      <c r="G20" s="3" t="e">
        <f t="shared" si="6"/>
        <v>#DIV/0!</v>
      </c>
      <c r="J20" t="s">
        <v>14</v>
      </c>
      <c r="N20" s="6">
        <f>(N18+2*((N16*N17/100/25.4)-0.2))</f>
        <v>24.788976377952757</v>
      </c>
      <c r="O20" s="1"/>
    </row>
    <row r="21" spans="1:14" ht="12">
      <c r="A21" s="7">
        <v>8000</v>
      </c>
      <c r="B21" s="3">
        <f t="shared" si="1"/>
        <v>57.89088824796818</v>
      </c>
      <c r="C21" s="3">
        <f t="shared" si="2"/>
        <v>83.36287907707417</v>
      </c>
      <c r="D21" s="3">
        <f t="shared" si="3"/>
        <v>110.51896847339378</v>
      </c>
      <c r="E21" s="3">
        <f t="shared" si="4"/>
        <v>133.14904297032678</v>
      </c>
      <c r="F21" s="3">
        <f t="shared" si="5"/>
        <v>154.37570199458182</v>
      </c>
      <c r="G21" s="3" t="e">
        <f t="shared" si="6"/>
        <v>#DIV/0!</v>
      </c>
      <c r="J21" t="s">
        <v>15</v>
      </c>
      <c r="N21" s="6">
        <f>N20*PI()</f>
        <v>77.8768660789873</v>
      </c>
    </row>
    <row r="22" spans="1:7" ht="12">
      <c r="A22" s="17"/>
      <c r="B22" s="3"/>
      <c r="C22" s="3"/>
      <c r="D22" s="3"/>
      <c r="E22" s="3"/>
      <c r="F22" s="3"/>
      <c r="G22" s="3"/>
    </row>
    <row r="23" spans="1:7" ht="12">
      <c r="A23" s="17"/>
      <c r="B23" s="3"/>
      <c r="C23" s="3"/>
      <c r="D23" s="3"/>
      <c r="E23" s="3"/>
      <c r="F23" s="3"/>
      <c r="G23" s="3"/>
    </row>
    <row r="24" spans="1:17" ht="12">
      <c r="A24" s="3"/>
      <c r="B24" s="3"/>
      <c r="C24" s="3"/>
      <c r="D24" s="3"/>
      <c r="E24" s="3"/>
      <c r="F24" s="3"/>
      <c r="G24" s="3"/>
      <c r="O24" s="4"/>
      <c r="P24" s="4"/>
      <c r="Q24" s="4"/>
    </row>
    <row r="25" spans="15:17" ht="12">
      <c r="O25" s="4"/>
      <c r="P25" s="4"/>
      <c r="Q25" s="4"/>
    </row>
    <row r="26" spans="15:17" ht="12">
      <c r="O26" s="4"/>
      <c r="P26" s="4"/>
      <c r="Q26" s="4"/>
    </row>
    <row r="38" spans="2:4" ht="12">
      <c r="B38" s="12"/>
      <c r="C38" s="12"/>
      <c r="D38" s="12"/>
    </row>
    <row r="39" spans="1:7" ht="12">
      <c r="A39" s="5"/>
      <c r="C39" s="5"/>
      <c r="D39" s="5"/>
      <c r="F39" s="5"/>
      <c r="G39" s="5"/>
    </row>
    <row r="40" spans="5:7" ht="12">
      <c r="E40" s="11"/>
      <c r="F40" s="11"/>
      <c r="G40" s="11"/>
    </row>
    <row r="41" ht="12">
      <c r="E41" s="18"/>
    </row>
    <row r="42" spans="5:7" ht="12">
      <c r="E42" s="2"/>
      <c r="F42" s="2"/>
      <c r="G42" s="2"/>
    </row>
    <row r="43" spans="5:7" ht="12">
      <c r="E43" s="2"/>
      <c r="F43" s="2"/>
      <c r="G43" s="2"/>
    </row>
    <row r="44" spans="3:7" ht="12">
      <c r="C44" s="2"/>
      <c r="D44" s="2"/>
      <c r="E44" s="2"/>
      <c r="F44" s="2"/>
      <c r="G44" s="2"/>
    </row>
    <row r="45" spans="3:4" ht="12">
      <c r="C45" s="2"/>
      <c r="D45" s="2"/>
    </row>
    <row r="46" spans="2:7" ht="12">
      <c r="B46" s="11"/>
      <c r="C46" s="11"/>
      <c r="D46" s="11"/>
      <c r="E46" s="11"/>
      <c r="F46" s="11"/>
      <c r="G46" s="11"/>
    </row>
    <row r="48" spans="2:7" ht="12">
      <c r="B48" s="4"/>
      <c r="C48" s="4"/>
      <c r="D48" s="4"/>
      <c r="E48" s="4"/>
      <c r="F48" s="4"/>
      <c r="G48" s="4"/>
    </row>
    <row r="49" spans="2:7" ht="12">
      <c r="B49" s="4"/>
      <c r="C49" s="4"/>
      <c r="D49" s="4"/>
      <c r="E49" s="4"/>
      <c r="F49" s="4"/>
      <c r="G49" s="4"/>
    </row>
    <row r="50" spans="2:7" ht="12">
      <c r="B50" s="4"/>
      <c r="C50" s="4"/>
      <c r="D50" s="4"/>
      <c r="E50" s="4"/>
      <c r="F50" s="4"/>
      <c r="G50" s="4"/>
    </row>
    <row r="51" spans="2:7" ht="12">
      <c r="B51" s="4"/>
      <c r="C51" s="4"/>
      <c r="D51" s="4"/>
      <c r="E51" s="4"/>
      <c r="F51" s="4"/>
      <c r="G51" s="4"/>
    </row>
    <row r="52" spans="2:7" ht="12">
      <c r="B52" s="4"/>
      <c r="C52" s="4"/>
      <c r="D52" s="4"/>
      <c r="E52" s="4"/>
      <c r="F52" s="4"/>
      <c r="G52" s="4"/>
    </row>
    <row r="53" spans="2:7" ht="12">
      <c r="B53" s="4"/>
      <c r="C53" s="4"/>
      <c r="D53" s="4"/>
      <c r="E53" s="4"/>
      <c r="F53" s="4"/>
      <c r="G53" s="4"/>
    </row>
    <row r="54" spans="2:7" ht="12">
      <c r="B54" s="4"/>
      <c r="C54" s="4"/>
      <c r="D54" s="4"/>
      <c r="E54" s="4"/>
      <c r="F54" s="4"/>
      <c r="G54" s="4"/>
    </row>
    <row r="55" spans="2:7" ht="12">
      <c r="B55" s="4"/>
      <c r="C55" s="4"/>
      <c r="D55" s="4"/>
      <c r="E55" s="4"/>
      <c r="F55" s="4"/>
      <c r="G55" s="4"/>
    </row>
    <row r="56" spans="2:7" ht="12">
      <c r="B56" s="4"/>
      <c r="C56" s="4"/>
      <c r="D56" s="4"/>
      <c r="E56" s="4"/>
      <c r="F56" s="4"/>
      <c r="G56" s="4"/>
    </row>
    <row r="64" s="5" customFormat="1" ht="26.25" customHeight="1"/>
    <row r="71" spans="2:7" ht="12">
      <c r="B71" s="2"/>
      <c r="C71" s="2"/>
      <c r="D71" s="2"/>
      <c r="E71" s="2"/>
      <c r="F71" s="2"/>
      <c r="G71" s="2"/>
    </row>
    <row r="72" spans="2:7" ht="12">
      <c r="B72" s="2"/>
      <c r="C72" s="2"/>
      <c r="D72" s="2"/>
      <c r="E72" s="2"/>
      <c r="F72" s="2"/>
      <c r="G72" s="2"/>
    </row>
    <row r="73" spans="2:7" ht="12">
      <c r="B73" s="2"/>
      <c r="C73" s="2"/>
      <c r="D73" s="2"/>
      <c r="E73" s="2"/>
      <c r="F73" s="2"/>
      <c r="G73" s="2"/>
    </row>
    <row r="74" spans="2:7" ht="12">
      <c r="B74" s="2"/>
      <c r="C74" s="2"/>
      <c r="D74" s="2"/>
      <c r="E74" s="2"/>
      <c r="F74" s="2"/>
      <c r="G74" s="2"/>
    </row>
    <row r="75" spans="2:7" ht="12">
      <c r="B75" s="2"/>
      <c r="C75" s="2"/>
      <c r="D75" s="2"/>
      <c r="E75" s="2"/>
      <c r="F75" s="2"/>
      <c r="G75" s="2"/>
    </row>
  </sheetData>
  <mergeCells count="2">
    <mergeCell ref="K5:M5"/>
    <mergeCell ref="J15:N15"/>
  </mergeCells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Clayton Lewis</cp:lastModifiedBy>
  <cp:lastPrinted>2003-06-01T00:30:20Z</cp:lastPrinted>
  <dcterms:created xsi:type="dcterms:W3CDTF">2001-12-21T18:33:00Z</dcterms:created>
  <cp:category/>
  <cp:version/>
  <cp:contentType/>
  <cp:contentStatus/>
</cp:coreProperties>
</file>